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\bj报价\-teb汤恩贝\"/>
    </mc:Choice>
  </mc:AlternateContent>
  <xr:revisionPtr revIDLastSave="0" documentId="13_ncr:1_{15D7C478-B516-4C86-A5A1-A273BC1393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经销未税报价单" sheetId="1" r:id="rId1"/>
  </sheets>
  <definedNames>
    <definedName name="_xlnm.Print_Area" localSheetId="0">经销未税报价单!$A$1:$N$139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" l="1"/>
  <c r="M7" i="1"/>
  <c r="K8" i="1"/>
  <c r="M8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/>
  <c r="M19" i="1"/>
  <c r="K20" i="1"/>
  <c r="M20" i="1"/>
  <c r="K22" i="1"/>
  <c r="M22" i="1"/>
  <c r="K23" i="1"/>
  <c r="M23" i="1"/>
  <c r="K24" i="1"/>
  <c r="M24" i="1"/>
  <c r="K25" i="1"/>
  <c r="M25" i="1"/>
  <c r="K26" i="1"/>
  <c r="M26" i="1"/>
  <c r="K27" i="1"/>
  <c r="M27" i="1"/>
  <c r="K28" i="1"/>
  <c r="M28" i="1"/>
  <c r="K29" i="1"/>
  <c r="M29" i="1"/>
  <c r="K31" i="1"/>
  <c r="M31" i="1"/>
  <c r="K32" i="1"/>
  <c r="M32" i="1"/>
  <c r="K33" i="1"/>
  <c r="M33" i="1"/>
  <c r="K34" i="1"/>
  <c r="M34" i="1"/>
  <c r="K35" i="1"/>
  <c r="M35" i="1"/>
  <c r="K36" i="1"/>
  <c r="M36" i="1"/>
  <c r="K37" i="1"/>
  <c r="M37" i="1"/>
  <c r="K38" i="1"/>
  <c r="M38" i="1"/>
  <c r="K39" i="1"/>
  <c r="M39" i="1"/>
  <c r="K40" i="1"/>
  <c r="M40" i="1"/>
  <c r="K41" i="1"/>
  <c r="M41" i="1"/>
  <c r="K42" i="1"/>
  <c r="M42" i="1"/>
  <c r="K43" i="1"/>
  <c r="M43" i="1"/>
  <c r="K44" i="1"/>
  <c r="M44" i="1"/>
  <c r="K45" i="1"/>
  <c r="M45" i="1"/>
  <c r="K46" i="1"/>
  <c r="M46" i="1"/>
  <c r="K48" i="1"/>
  <c r="M48" i="1"/>
  <c r="K49" i="1"/>
  <c r="M49" i="1"/>
  <c r="K50" i="1"/>
  <c r="M50" i="1"/>
  <c r="K51" i="1"/>
  <c r="M51" i="1"/>
  <c r="K52" i="1"/>
  <c r="M52" i="1"/>
  <c r="K53" i="1"/>
  <c r="M53" i="1"/>
  <c r="K54" i="1"/>
  <c r="M54" i="1"/>
  <c r="K55" i="1"/>
  <c r="M55" i="1"/>
  <c r="K57" i="1"/>
  <c r="M57" i="1"/>
  <c r="K58" i="1"/>
  <c r="M58" i="1"/>
  <c r="K59" i="1"/>
  <c r="M59" i="1"/>
  <c r="K60" i="1"/>
  <c r="M60" i="1"/>
  <c r="K61" i="1"/>
  <c r="M61" i="1"/>
  <c r="K62" i="1"/>
  <c r="M62" i="1"/>
  <c r="K63" i="1"/>
  <c r="M63" i="1"/>
  <c r="K64" i="1"/>
  <c r="M64" i="1"/>
  <c r="K65" i="1"/>
  <c r="M65" i="1"/>
  <c r="K66" i="1"/>
  <c r="M66" i="1"/>
  <c r="K67" i="1"/>
  <c r="M67" i="1"/>
  <c r="K68" i="1"/>
  <c r="M68" i="1"/>
  <c r="K69" i="1"/>
  <c r="M69" i="1"/>
  <c r="K70" i="1"/>
  <c r="M70" i="1"/>
  <c r="K72" i="1"/>
  <c r="M72" i="1"/>
  <c r="K73" i="1"/>
  <c r="M73" i="1"/>
  <c r="K74" i="1"/>
  <c r="M74" i="1"/>
  <c r="K75" i="1"/>
  <c r="M75" i="1"/>
  <c r="K76" i="1"/>
  <c r="M76" i="1"/>
  <c r="K78" i="1"/>
  <c r="M78" i="1"/>
  <c r="K79" i="1"/>
  <c r="M79" i="1"/>
  <c r="K80" i="1"/>
  <c r="M80" i="1"/>
  <c r="K81" i="1"/>
  <c r="M81" i="1"/>
  <c r="K82" i="1"/>
  <c r="M82" i="1"/>
  <c r="K83" i="1"/>
  <c r="M83" i="1"/>
  <c r="K84" i="1"/>
  <c r="M84" i="1"/>
  <c r="K85" i="1"/>
  <c r="M85" i="1"/>
  <c r="K87" i="1"/>
  <c r="M87" i="1"/>
  <c r="K88" i="1"/>
  <c r="M88" i="1"/>
  <c r="K89" i="1"/>
  <c r="M89" i="1"/>
  <c r="K90" i="1"/>
  <c r="M90" i="1"/>
  <c r="K91" i="1"/>
  <c r="M91" i="1"/>
  <c r="K93" i="1"/>
  <c r="M93" i="1"/>
  <c r="K94" i="1"/>
  <c r="M94" i="1"/>
  <c r="K95" i="1"/>
  <c r="M95" i="1"/>
  <c r="K96" i="1"/>
  <c r="M96" i="1"/>
  <c r="K97" i="1"/>
  <c r="M97" i="1"/>
  <c r="K98" i="1"/>
  <c r="M98" i="1"/>
  <c r="K99" i="1"/>
  <c r="M99" i="1"/>
  <c r="K100" i="1"/>
  <c r="M100" i="1"/>
  <c r="K101" i="1"/>
  <c r="M101" i="1"/>
  <c r="K102" i="1"/>
  <c r="M102" i="1"/>
  <c r="K103" i="1"/>
  <c r="M103" i="1"/>
  <c r="K104" i="1"/>
  <c r="M104" i="1"/>
  <c r="K105" i="1"/>
  <c r="M105" i="1"/>
  <c r="K107" i="1"/>
  <c r="M107" i="1"/>
  <c r="K108" i="1"/>
  <c r="M108" i="1"/>
  <c r="K109" i="1"/>
  <c r="M109" i="1"/>
  <c r="K110" i="1"/>
  <c r="M110" i="1"/>
  <c r="K112" i="1"/>
  <c r="M112" i="1"/>
  <c r="K113" i="1"/>
  <c r="M113" i="1"/>
  <c r="K114" i="1"/>
  <c r="M114" i="1"/>
  <c r="K115" i="1"/>
  <c r="M115" i="1"/>
  <c r="K117" i="1"/>
  <c r="M117" i="1"/>
  <c r="K118" i="1"/>
  <c r="M118" i="1"/>
  <c r="K119" i="1"/>
  <c r="M119" i="1"/>
  <c r="K120" i="1"/>
  <c r="M120" i="1"/>
  <c r="K122" i="1"/>
  <c r="M122" i="1"/>
  <c r="K123" i="1"/>
  <c r="M123" i="1"/>
  <c r="K124" i="1"/>
  <c r="M124" i="1"/>
  <c r="K125" i="1"/>
  <c r="M125" i="1"/>
  <c r="K126" i="1"/>
  <c r="M126" i="1"/>
  <c r="K127" i="1"/>
  <c r="M127" i="1"/>
  <c r="K129" i="1"/>
  <c r="M129" i="1"/>
  <c r="K130" i="1"/>
  <c r="M130" i="1"/>
  <c r="K131" i="1"/>
  <c r="M131" i="1"/>
  <c r="K132" i="1"/>
  <c r="M132" i="1"/>
  <c r="K133" i="1"/>
  <c r="M133" i="1"/>
  <c r="K134" i="1"/>
  <c r="M134" i="1"/>
  <c r="M135" i="1"/>
  <c r="L135" i="1"/>
  <c r="A134" i="1"/>
  <c r="A133" i="1"/>
  <c r="A132" i="1"/>
  <c r="A131" i="1"/>
  <c r="A130" i="1"/>
  <c r="A129" i="1"/>
  <c r="A127" i="1"/>
  <c r="A126" i="1"/>
  <c r="A125" i="1"/>
  <c r="A124" i="1"/>
  <c r="A123" i="1"/>
  <c r="A122" i="1"/>
  <c r="A120" i="1"/>
  <c r="A119" i="1"/>
  <c r="A118" i="1"/>
  <c r="A117" i="1"/>
  <c r="A115" i="1"/>
  <c r="A114" i="1"/>
  <c r="A113" i="1"/>
  <c r="A112" i="1"/>
  <c r="A110" i="1"/>
  <c r="A109" i="1"/>
  <c r="A108" i="1"/>
  <c r="A107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1" i="1"/>
  <c r="A90" i="1"/>
  <c r="A89" i="1"/>
  <c r="A88" i="1"/>
  <c r="A87" i="1"/>
  <c r="A85" i="1"/>
  <c r="A84" i="1"/>
  <c r="A83" i="1"/>
  <c r="A82" i="1"/>
  <c r="A81" i="1"/>
  <c r="A80" i="1"/>
  <c r="A79" i="1"/>
  <c r="A78" i="1"/>
  <c r="A76" i="1"/>
  <c r="A75" i="1"/>
  <c r="A74" i="1"/>
  <c r="A73" i="1"/>
  <c r="A72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5" i="1"/>
  <c r="A54" i="1"/>
  <c r="A53" i="1"/>
  <c r="A52" i="1"/>
  <c r="A51" i="1"/>
  <c r="A50" i="1"/>
  <c r="A49" i="1"/>
  <c r="A48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29" i="1"/>
  <c r="A28" i="1"/>
  <c r="A27" i="1"/>
  <c r="A26" i="1"/>
  <c r="A25" i="1"/>
  <c r="A24" i="1"/>
  <c r="A23" i="1"/>
  <c r="A22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K5" i="1"/>
  <c r="M5" i="1"/>
  <c r="A5" i="1"/>
  <c r="K4" i="1"/>
  <c r="M4" i="1"/>
  <c r="A4" i="1"/>
</calcChain>
</file>

<file path=xl/sharedStrings.xml><?xml version="1.0" encoding="utf-8"?>
<sst xmlns="http://schemas.openxmlformats.org/spreadsheetml/2006/main" count="449" uniqueCount="158">
  <si>
    <t>2022 HONGKONG TOMSMECA INT'L GROUP LIMITED.</t>
  </si>
  <si>
    <r>
      <rPr>
        <b/>
        <sz val="36"/>
        <color theme="1"/>
        <rFont val="微软雅黑"/>
        <charset val="134"/>
      </rPr>
      <t>2022年 TEB!汤恩贝经销未税报价单</t>
    </r>
    <r>
      <rPr>
        <b/>
        <sz val="28"/>
        <color theme="1"/>
        <rFont val="微软雅黑"/>
        <charset val="134"/>
      </rPr>
      <t xml:space="preserve">
PRICE FOR AGENTS</t>
    </r>
  </si>
  <si>
    <t>序号</t>
  </si>
  <si>
    <t>系列</t>
  </si>
  <si>
    <t>图片</t>
  </si>
  <si>
    <t>品名</t>
  </si>
  <si>
    <t>规格</t>
  </si>
  <si>
    <t>代理价</t>
  </si>
  <si>
    <t>批发价</t>
  </si>
  <si>
    <t>最低零售价</t>
  </si>
  <si>
    <t>条码</t>
  </si>
  <si>
    <t>箱规</t>
  </si>
  <si>
    <t>金额/箱</t>
  </si>
  <si>
    <t>采购箱数</t>
  </si>
  <si>
    <t>金额</t>
  </si>
  <si>
    <t>搭赠及备注</t>
  </si>
  <si>
    <r>
      <rPr>
        <b/>
        <sz val="18"/>
        <color theme="1"/>
        <rFont val="微软雅黑"/>
        <charset val="134"/>
      </rPr>
      <t xml:space="preserve">
★线下推荐款★
</t>
    </r>
    <r>
      <rPr>
        <b/>
        <sz val="22"/>
        <color theme="9" tint="-0.249977111117893"/>
        <rFont val="微软雅黑"/>
        <charset val="134"/>
      </rPr>
      <t xml:space="preserve">
低温烘培
鲜肉无谷</t>
    </r>
  </si>
  <si>
    <t>H1
低温烘培鲜肉无谷猫粮
三文鱼+果蔬 改善皮肤毛发</t>
  </si>
  <si>
    <t>3.3LB
1.5kg</t>
  </si>
  <si>
    <t>H2
低温烘培鲜肉无谷猫粮
金枪鱼+果蔬 改善肠道健康</t>
  </si>
  <si>
    <r>
      <rPr>
        <b/>
        <sz val="18"/>
        <color theme="1"/>
        <rFont val="微软雅黑"/>
        <charset val="134"/>
      </rPr>
      <t xml:space="preserve">★线下推荐款★
四星优选日粮
M系列猫粮
</t>
    </r>
    <r>
      <rPr>
        <b/>
        <sz val="18"/>
        <color theme="4" tint="-0.249977111117893"/>
        <rFont val="微软雅黑"/>
        <charset val="134"/>
      </rPr>
      <t>加拿大进口
天然无谷猫粮
北美天然牧场直采</t>
    </r>
  </si>
  <si>
    <r>
      <rPr>
        <sz val="18"/>
        <color theme="1"/>
        <rFont val="微软雅黑"/>
        <charset val="134"/>
      </rPr>
      <t>M2 2kg/</t>
    </r>
    <r>
      <rPr>
        <b/>
        <sz val="18"/>
        <color theme="1"/>
        <rFont val="微软雅黑"/>
        <charset val="134"/>
      </rPr>
      <t>BM2 5.4kg</t>
    </r>
    <r>
      <rPr>
        <sz val="18"/>
        <color theme="1"/>
        <rFont val="微软雅黑"/>
        <charset val="134"/>
      </rPr>
      <t xml:space="preserve">
Beef+Turkey+Fish+Vegetables
四星幼猫及孕猫高能增肥营养配方
Weight gain &amp; Nutrition mother &amp; babycat</t>
    </r>
  </si>
  <si>
    <t>4.4LB
2kg</t>
  </si>
  <si>
    <t>12LB
5.4kg</t>
  </si>
  <si>
    <t>M6 2kg
全价短毛猫综合提升专用猫粮</t>
  </si>
  <si>
    <r>
      <rPr>
        <sz val="18"/>
        <color theme="1"/>
        <rFont val="微软雅黑"/>
        <charset val="134"/>
      </rPr>
      <t>M7 2kg/</t>
    </r>
    <r>
      <rPr>
        <b/>
        <sz val="18"/>
        <color theme="1"/>
        <rFont val="微软雅黑"/>
        <charset val="134"/>
      </rPr>
      <t>BM7 5.4kg</t>
    </r>
    <r>
      <rPr>
        <sz val="18"/>
        <color theme="1"/>
        <rFont val="微软雅黑"/>
        <charset val="134"/>
      </rPr>
      <t xml:space="preserve">
Beef+Fish+Turkey+Collagen
四星繁育渠道赛级全猫种胶原蛋白美毛配方
Professional beauty all cats
Adapted to intense show conditions</t>
    </r>
  </si>
  <si>
    <t>M8 2kg
Duck+Sweet Potato+Calendula+Vegetables
四星室内成猫肠道保护清淡去泪痕配方
Gastrointestinal digestion all cats &amp; indoor Eliminate tears</t>
  </si>
  <si>
    <r>
      <rPr>
        <b/>
        <sz val="18"/>
        <color theme="1"/>
        <rFont val="微软雅黑"/>
        <charset val="134"/>
      </rPr>
      <t>M5 3.6kg</t>
    </r>
    <r>
      <rPr>
        <sz val="18"/>
        <color theme="1"/>
        <rFont val="微软雅黑"/>
        <charset val="134"/>
      </rPr>
      <t xml:space="preserve">
全价宠物食品全猫高蛋白</t>
    </r>
    <r>
      <rPr>
        <b/>
        <sz val="20"/>
        <color rgb="FFFF0000"/>
        <rFont val="微软雅黑"/>
        <charset val="134"/>
      </rPr>
      <t>低温烘焙无谷</t>
    </r>
    <r>
      <rPr>
        <sz val="18"/>
        <color theme="1"/>
        <rFont val="微软雅黑"/>
        <charset val="134"/>
      </rPr>
      <t xml:space="preserve">多鱼多肉配方
</t>
    </r>
    <r>
      <rPr>
        <b/>
        <sz val="22"/>
        <color rgb="FFFF0000"/>
        <rFont val="微软雅黑"/>
        <charset val="134"/>
      </rPr>
      <t>★新品上市</t>
    </r>
  </si>
  <si>
    <t>8LB
3.6kg</t>
  </si>
  <si>
    <r>
      <rPr>
        <b/>
        <sz val="18"/>
        <color theme="1"/>
        <rFont val="微软雅黑"/>
        <charset val="134"/>
      </rPr>
      <t>M9 3.6kg</t>
    </r>
    <r>
      <rPr>
        <sz val="18"/>
        <color theme="1"/>
        <rFont val="微软雅黑"/>
        <charset val="134"/>
      </rPr>
      <t xml:space="preserve">
全猫综合提升</t>
    </r>
    <r>
      <rPr>
        <b/>
        <sz val="20"/>
        <color rgb="FFFF0000"/>
        <rFont val="微软雅黑"/>
        <charset val="134"/>
      </rPr>
      <t>低温烘培无谷</t>
    </r>
    <r>
      <rPr>
        <sz val="18"/>
        <color theme="1"/>
        <rFont val="微软雅黑"/>
        <charset val="134"/>
      </rPr>
      <t xml:space="preserve">多鱼鲜肉配方
</t>
    </r>
    <r>
      <rPr>
        <b/>
        <sz val="22"/>
        <color rgb="FFFF0000"/>
        <rFont val="微软雅黑"/>
        <charset val="134"/>
      </rPr>
      <t>★新品上市</t>
    </r>
  </si>
  <si>
    <r>
      <rPr>
        <b/>
        <sz val="18"/>
        <color theme="1"/>
        <rFont val="微软雅黑"/>
        <charset val="134"/>
      </rPr>
      <t xml:space="preserve">★线下推荐款★
四星优选冻干粮
W系列犬粮
</t>
    </r>
    <r>
      <rPr>
        <b/>
        <sz val="18"/>
        <color theme="4" tint="-0.249977111117893"/>
        <rFont val="微软雅黑"/>
        <charset val="134"/>
      </rPr>
      <t>加拿大进口
天然无谷猫粮
北美天然牧场直采</t>
    </r>
  </si>
  <si>
    <t>W1 1.5kg
绿野鹿肉低敏发育
牛肉火鸡冻干双拼全价幼犬</t>
  </si>
  <si>
    <r>
      <rPr>
        <sz val="18"/>
        <color theme="1"/>
        <rFont val="微软雅黑"/>
        <charset val="134"/>
      </rPr>
      <t>W5 1.5kg/</t>
    </r>
    <r>
      <rPr>
        <b/>
        <sz val="18"/>
        <color theme="1"/>
        <rFont val="微软雅黑"/>
        <charset val="134"/>
      </rPr>
      <t>BW5 8kg</t>
    </r>
    <r>
      <rPr>
        <sz val="18"/>
        <color theme="1"/>
        <rFont val="微软雅黑"/>
        <charset val="134"/>
      </rPr>
      <t xml:space="preserve">
深海鳕鱼毛肤提升
牛肉火鸡冻干全价全阶段犬种</t>
    </r>
  </si>
  <si>
    <t>17.6LB
8kg</t>
  </si>
  <si>
    <r>
      <rPr>
        <sz val="18"/>
        <color theme="1"/>
        <rFont val="微软雅黑"/>
        <charset val="134"/>
      </rPr>
      <t>W7 1.5kg/</t>
    </r>
    <r>
      <rPr>
        <b/>
        <sz val="18"/>
        <color theme="1"/>
        <rFont val="微软雅黑"/>
        <charset val="134"/>
      </rPr>
      <t>BW7 8kg</t>
    </r>
    <r>
      <rPr>
        <sz val="18"/>
        <color theme="1"/>
        <rFont val="微软雅黑"/>
        <charset val="134"/>
      </rPr>
      <t xml:space="preserve">
高原红肉能量升
牛肉火鸡冻干全价全阶段犬种</t>
    </r>
  </si>
  <si>
    <t>W9 1.5kg
原野走地鸡均衡体态
牛肉火鸡冻干全价全阶段犬种</t>
  </si>
  <si>
    <r>
      <rPr>
        <b/>
        <sz val="18"/>
        <color theme="1"/>
        <rFont val="微软雅黑"/>
        <charset val="134"/>
      </rPr>
      <t xml:space="preserve">★线下推荐款★
范特西经典日粮
C系列猫粮
</t>
    </r>
    <r>
      <rPr>
        <b/>
        <sz val="18"/>
        <color theme="4" tint="-0.249977111117893"/>
        <rFont val="微软雅黑"/>
        <charset val="134"/>
      </rPr>
      <t>加拿大进口
天然无谷猫粮
北美天然牧场直采</t>
    </r>
  </si>
  <si>
    <r>
      <rPr>
        <sz val="18"/>
        <color theme="1"/>
        <rFont val="微软雅黑"/>
        <charset val="134"/>
      </rPr>
      <t>C1 2kg/</t>
    </r>
    <r>
      <rPr>
        <b/>
        <sz val="18"/>
        <color theme="1"/>
        <rFont val="微软雅黑"/>
        <charset val="134"/>
      </rPr>
      <t>BC1 10kg</t>
    </r>
    <r>
      <rPr>
        <sz val="18"/>
        <color theme="1"/>
        <rFont val="微软雅黑"/>
        <charset val="134"/>
      </rPr>
      <t xml:space="preserve">
幼猫及孕猫抗敏火鸡肉无谷粮</t>
    </r>
  </si>
  <si>
    <t>22.0LB
10kg</t>
  </si>
  <si>
    <r>
      <rPr>
        <sz val="18"/>
        <color theme="1"/>
        <rFont val="微软雅黑"/>
        <charset val="134"/>
      </rPr>
      <t>C5 2kg/</t>
    </r>
    <r>
      <rPr>
        <b/>
        <sz val="18"/>
        <color theme="1"/>
        <rFont val="微软雅黑"/>
        <charset val="134"/>
      </rPr>
      <t>BC5 10kg</t>
    </r>
    <r>
      <rPr>
        <sz val="18"/>
        <color theme="1"/>
        <rFont val="微软雅黑"/>
        <charset val="134"/>
      </rPr>
      <t xml:space="preserve">
Fish+Turkey+Beef+Other
室内成猫六种肉天然无谷粮
All indoor cats</t>
    </r>
  </si>
  <si>
    <r>
      <rPr>
        <b/>
        <sz val="18"/>
        <color theme="1"/>
        <rFont val="微软雅黑"/>
        <charset val="134"/>
      </rPr>
      <t xml:space="preserve">★线下推荐款★
范特西经典日粮
D系列犬粮
</t>
    </r>
    <r>
      <rPr>
        <b/>
        <sz val="18"/>
        <color theme="4" tint="-0.249977111117893"/>
        <rFont val="微软雅黑"/>
        <charset val="134"/>
      </rPr>
      <t>加拿大进口
天然无谷猫粮
北美天然牧场直采</t>
    </r>
  </si>
  <si>
    <r>
      <rPr>
        <sz val="18"/>
        <color theme="1"/>
        <rFont val="微软雅黑"/>
        <charset val="134"/>
      </rPr>
      <t>D1 2kg/</t>
    </r>
    <r>
      <rPr>
        <b/>
        <sz val="18"/>
        <color theme="1"/>
        <rFont val="微软雅黑"/>
        <charset val="134"/>
      </rPr>
      <t>BD1 10kg</t>
    </r>
    <r>
      <rPr>
        <sz val="18"/>
        <color theme="1"/>
        <rFont val="微软雅黑"/>
        <charset val="134"/>
      </rPr>
      <t xml:space="preserve">
Turkey+Chicken+Fish+Vegetables
火鸡肉能量钙小型幼犬天然无谷粮
Mother &amp; babydog</t>
    </r>
  </si>
  <si>
    <r>
      <rPr>
        <sz val="18"/>
        <color theme="1"/>
        <rFont val="微软雅黑"/>
        <charset val="134"/>
      </rPr>
      <t>D5 2kg/</t>
    </r>
    <r>
      <rPr>
        <b/>
        <sz val="18"/>
        <color theme="1"/>
        <rFont val="微软雅黑"/>
        <charset val="134"/>
      </rPr>
      <t>BD5 10kg</t>
    </r>
    <r>
      <rPr>
        <sz val="18"/>
        <color theme="1"/>
        <rFont val="微软雅黑"/>
        <charset val="134"/>
      </rPr>
      <t xml:space="preserve">
火鸡牛肉果蔬胡萝卜
全犬种肉蔬高钙天然粮</t>
    </r>
  </si>
  <si>
    <r>
      <rPr>
        <b/>
        <sz val="18"/>
        <color theme="1"/>
        <rFont val="微软雅黑"/>
        <charset val="134"/>
      </rPr>
      <t xml:space="preserve">★电商推荐款★
国产冻干粮
B系列猫粮
</t>
    </r>
    <r>
      <rPr>
        <b/>
        <sz val="18"/>
        <color theme="4" tint="-0.249977111117893"/>
        <rFont val="微软雅黑"/>
        <charset val="134"/>
      </rPr>
      <t>严选欧盟标准
好粮不贵
比利时工厂同级
天然无谷冻干猫粮</t>
    </r>
  </si>
  <si>
    <t>特殊活动，单系列3万起定
未满起订量，4送1.</t>
  </si>
  <si>
    <t>19.8LB
9kg</t>
  </si>
  <si>
    <r>
      <rPr>
        <sz val="18"/>
        <color theme="1"/>
        <rFont val="微软雅黑"/>
        <charset val="134"/>
      </rPr>
      <t>B5 1.5kg/</t>
    </r>
    <r>
      <rPr>
        <b/>
        <sz val="18"/>
        <color theme="1"/>
        <rFont val="微软雅黑"/>
        <charset val="134"/>
      </rPr>
      <t>BB5 9kg</t>
    </r>
    <r>
      <rPr>
        <sz val="18"/>
        <color theme="1"/>
        <rFont val="微软雅黑"/>
        <charset val="134"/>
      </rPr>
      <t xml:space="preserve">
能量配方
全价猫粮
高原红肉黑松露颗粒+牛肉南瓜冻干</t>
    </r>
  </si>
  <si>
    <r>
      <rPr>
        <sz val="18"/>
        <color theme="1"/>
        <rFont val="微软雅黑"/>
        <charset val="134"/>
      </rPr>
      <t>B7 1.5kg/</t>
    </r>
    <r>
      <rPr>
        <b/>
        <sz val="18"/>
        <color theme="1"/>
        <rFont val="微软雅黑"/>
        <charset val="134"/>
      </rPr>
      <t>BB7 9kg</t>
    </r>
    <r>
      <rPr>
        <sz val="18"/>
        <color theme="1"/>
        <rFont val="微软雅黑"/>
        <charset val="134"/>
      </rPr>
      <t xml:space="preserve">
高免配方
全价猫粮
水域鹅肉鱼子酱颗粒+火鸡肉蛋黄冻干</t>
    </r>
  </si>
  <si>
    <r>
      <rPr>
        <sz val="18"/>
        <color theme="1"/>
        <rFont val="微软雅黑"/>
        <charset val="134"/>
      </rPr>
      <t>B9 1.5kg/</t>
    </r>
    <r>
      <rPr>
        <b/>
        <sz val="18"/>
        <color theme="1"/>
        <rFont val="微软雅黑"/>
        <charset val="134"/>
      </rPr>
      <t>BB9 9kg</t>
    </r>
    <r>
      <rPr>
        <sz val="18"/>
        <color theme="1"/>
        <rFont val="微软雅黑"/>
        <charset val="134"/>
      </rPr>
      <t xml:space="preserve">
活力配方
全价猫粮
高岭羊肉黑松露颗粒+羊肉蓝莓冻干</t>
    </r>
  </si>
  <si>
    <r>
      <rPr>
        <sz val="18"/>
        <color theme="1"/>
        <rFont val="微软雅黑"/>
        <charset val="134"/>
      </rPr>
      <t>B6 1.5kg/</t>
    </r>
    <r>
      <rPr>
        <b/>
        <sz val="18"/>
        <color theme="1"/>
        <rFont val="微软雅黑"/>
        <charset val="134"/>
      </rPr>
      <t>BB6 9kg</t>
    </r>
    <r>
      <rPr>
        <sz val="18"/>
        <color theme="1"/>
        <rFont val="微软雅黑"/>
        <charset val="134"/>
      </rPr>
      <t xml:space="preserve">
林间鸭肉鱼籽酱颗粒+去骨鸭肉</t>
    </r>
    <r>
      <rPr>
        <b/>
        <sz val="18"/>
        <color rgb="FFFF0000"/>
        <rFont val="微软雅黑"/>
        <charset val="134"/>
      </rPr>
      <t>风干</t>
    </r>
    <r>
      <rPr>
        <sz val="18"/>
        <color theme="1"/>
        <rFont val="微软雅黑"/>
        <charset val="134"/>
      </rPr>
      <t xml:space="preserve">
</t>
    </r>
    <r>
      <rPr>
        <b/>
        <sz val="22"/>
        <color rgb="FFFF0000"/>
        <rFont val="微软雅黑"/>
        <charset val="134"/>
      </rPr>
      <t>★新品上市</t>
    </r>
  </si>
  <si>
    <r>
      <rPr>
        <b/>
        <sz val="18"/>
        <color theme="1"/>
        <rFont val="微软雅黑"/>
        <charset val="134"/>
      </rPr>
      <t xml:space="preserve">★电商推荐款★
国产日粮（冻干粉添加）
BD系列犬粮
</t>
    </r>
    <r>
      <rPr>
        <b/>
        <sz val="18"/>
        <color theme="4" tint="-0.249977111117893"/>
        <rFont val="微软雅黑"/>
        <charset val="134"/>
      </rPr>
      <t>严选欧盟标准
好粮不贵
比利时工厂同级
天然无谷冻干猫粮</t>
    </r>
  </si>
  <si>
    <r>
      <rPr>
        <sz val="18"/>
        <color theme="1"/>
        <rFont val="微软雅黑"/>
        <charset val="134"/>
      </rPr>
      <t>BD2 1.5kg/</t>
    </r>
    <r>
      <rPr>
        <b/>
        <sz val="18"/>
        <color theme="1"/>
        <rFont val="微软雅黑"/>
        <charset val="134"/>
      </rPr>
      <t>BBD2 9kg</t>
    </r>
    <r>
      <rPr>
        <sz val="18"/>
        <color theme="1"/>
        <rFont val="微软雅黑"/>
        <charset val="134"/>
      </rPr>
      <t xml:space="preserve">
Beef+Beef Liver+Black Truffle
高原红肉黑松露颗粒+牛肝冻干能量配方
通用型犬粮</t>
    </r>
  </si>
  <si>
    <t>BD4 1.5kg
Lamb+Goat Liver+Black Truffle
高岭羊肉黑松露颗粒+羊肝冻干活力配方
通用型犬粮</t>
  </si>
  <si>
    <t>BD6 1.5kg
Goose+Foie+Caviar
水域鹅肉鱼子酱颗粒+鹅肝冻干高免配方
通用型犬粮</t>
  </si>
  <si>
    <r>
      <rPr>
        <sz val="18"/>
        <color theme="1"/>
        <rFont val="微软雅黑"/>
        <charset val="134"/>
      </rPr>
      <t>BD8 1.5kg/</t>
    </r>
    <r>
      <rPr>
        <b/>
        <sz val="18"/>
        <color theme="1"/>
        <rFont val="微软雅黑"/>
        <charset val="134"/>
      </rPr>
      <t>BBD8 9kg</t>
    </r>
    <r>
      <rPr>
        <sz val="18"/>
        <color theme="1"/>
        <rFont val="微软雅黑"/>
        <charset val="134"/>
      </rPr>
      <t xml:space="preserve">
Venison+Deer Liver+Black Truffle
森林鹿肉鱼子酱颗粒+鹿肝冻干维护配方
通用型犬粮</t>
    </r>
  </si>
  <si>
    <r>
      <rPr>
        <b/>
        <sz val="18"/>
        <color theme="4" tint="-0.249977111117893"/>
        <rFont val="微软雅黑"/>
        <charset val="134"/>
      </rPr>
      <t>★电商推荐款★</t>
    </r>
    <r>
      <rPr>
        <b/>
        <sz val="18"/>
        <rFont val="微软雅黑"/>
        <charset val="134"/>
      </rPr>
      <t xml:space="preserve">
国产冻干粮
A系列猫粮
</t>
    </r>
    <r>
      <rPr>
        <b/>
        <sz val="18"/>
        <color theme="4" tint="-0.249977111117893"/>
        <rFont val="微软雅黑"/>
        <charset val="134"/>
      </rPr>
      <t>进口原料
性价比之王</t>
    </r>
  </si>
  <si>
    <r>
      <rPr>
        <sz val="18"/>
        <rFont val="微软雅黑"/>
        <charset val="134"/>
      </rPr>
      <t>A1 1.36kg/</t>
    </r>
    <r>
      <rPr>
        <b/>
        <sz val="18"/>
        <rFont val="微软雅黑"/>
        <charset val="134"/>
      </rPr>
      <t>BA1 6.8kg</t>
    </r>
    <r>
      <rPr>
        <sz val="18"/>
        <rFont val="微软雅黑"/>
        <charset val="134"/>
      </rPr>
      <t xml:space="preserve">
九种蔓越莓生骨肉冻干搭配</t>
    </r>
  </si>
  <si>
    <t>1.36kg</t>
  </si>
  <si>
    <t>6.8kg</t>
  </si>
  <si>
    <r>
      <rPr>
        <sz val="18"/>
        <rFont val="微软雅黑"/>
        <charset val="134"/>
      </rPr>
      <t>A3 1.36kg/</t>
    </r>
    <r>
      <rPr>
        <b/>
        <sz val="18"/>
        <rFont val="微软雅黑"/>
        <charset val="134"/>
      </rPr>
      <t>BA3 6.8kg</t>
    </r>
    <r>
      <rPr>
        <sz val="18"/>
        <rFont val="微软雅黑"/>
        <charset val="134"/>
      </rPr>
      <t xml:space="preserve">
九种蔓越莓生骨肉冻干搭配</t>
    </r>
  </si>
  <si>
    <r>
      <rPr>
        <sz val="18"/>
        <rFont val="微软雅黑"/>
        <charset val="134"/>
      </rPr>
      <t>A5 1.36kg/</t>
    </r>
    <r>
      <rPr>
        <b/>
        <sz val="18"/>
        <rFont val="微软雅黑"/>
        <charset val="134"/>
      </rPr>
      <t>BA5 6.8kg</t>
    </r>
    <r>
      <rPr>
        <sz val="18"/>
        <rFont val="微软雅黑"/>
        <charset val="134"/>
      </rPr>
      <t xml:space="preserve">
九种蔓越莓生骨肉冻干搭配</t>
    </r>
  </si>
  <si>
    <r>
      <rPr>
        <sz val="18"/>
        <rFont val="微软雅黑"/>
        <charset val="134"/>
      </rPr>
      <t>A7 1.36kg/</t>
    </r>
    <r>
      <rPr>
        <b/>
        <sz val="18"/>
        <rFont val="微软雅黑"/>
        <charset val="134"/>
      </rPr>
      <t>BA7 6.8kg</t>
    </r>
    <r>
      <rPr>
        <sz val="18"/>
        <rFont val="微软雅黑"/>
        <charset val="134"/>
      </rPr>
      <t xml:space="preserve">
九种蔓越莓生骨肉冻干搭配</t>
    </r>
  </si>
  <si>
    <r>
      <rPr>
        <b/>
        <sz val="18"/>
        <color theme="4" tint="-0.249977111117893"/>
        <rFont val="微软雅黑"/>
        <charset val="134"/>
      </rPr>
      <t>★电商推荐款★</t>
    </r>
    <r>
      <rPr>
        <b/>
        <sz val="18"/>
        <color theme="1"/>
        <rFont val="微软雅黑"/>
        <charset val="134"/>
      </rPr>
      <t xml:space="preserve">
国产日粮
K系列猫粮
</t>
    </r>
    <r>
      <rPr>
        <b/>
        <sz val="18"/>
        <color theme="4" tint="-0.249977111117893"/>
        <rFont val="微软雅黑"/>
        <charset val="134"/>
      </rPr>
      <t xml:space="preserve">
进口原料
性价比之王</t>
    </r>
  </si>
  <si>
    <r>
      <rPr>
        <sz val="18"/>
        <color theme="1"/>
        <rFont val="微软雅黑"/>
        <charset val="134"/>
      </rPr>
      <t>K2 1.8kg/</t>
    </r>
    <r>
      <rPr>
        <b/>
        <sz val="18"/>
        <color theme="1"/>
        <rFont val="微软雅黑"/>
        <charset val="134"/>
      </rPr>
      <t>BK2 10kg</t>
    </r>
    <r>
      <rPr>
        <sz val="18"/>
        <color theme="1"/>
        <rFont val="微软雅黑"/>
        <charset val="134"/>
      </rPr>
      <t xml:space="preserve">
猫胺CAT AMINE
幼猫及孕猫高能猫胺</t>
    </r>
  </si>
  <si>
    <t>4.0LB
1.8kg</t>
  </si>
  <si>
    <r>
      <rPr>
        <sz val="18"/>
        <color theme="1"/>
        <rFont val="微软雅黑"/>
        <charset val="134"/>
      </rPr>
      <t>K5 1.8kg/</t>
    </r>
    <r>
      <rPr>
        <b/>
        <sz val="18"/>
        <color theme="1"/>
        <rFont val="微软雅黑"/>
        <charset val="134"/>
      </rPr>
      <t>BK5 10kg</t>
    </r>
    <r>
      <rPr>
        <sz val="18"/>
        <color theme="1"/>
        <rFont val="微软雅黑"/>
        <charset val="134"/>
      </rPr>
      <t xml:space="preserve">
燕麦草OAT GRASS
室内成猫理想体态</t>
    </r>
  </si>
  <si>
    <r>
      <rPr>
        <sz val="18"/>
        <color theme="1"/>
        <rFont val="微软雅黑"/>
        <charset val="134"/>
      </rPr>
      <t>K7 1.8kg/</t>
    </r>
    <r>
      <rPr>
        <b/>
        <sz val="18"/>
        <color theme="1"/>
        <rFont val="微软雅黑"/>
        <charset val="134"/>
      </rPr>
      <t>BK7 10kg</t>
    </r>
    <r>
      <rPr>
        <sz val="18"/>
        <color theme="1"/>
        <rFont val="微软雅黑"/>
        <charset val="134"/>
      </rPr>
      <t xml:space="preserve">
牛磺酸TAURINE
全期全阶段猫加倍贴心</t>
    </r>
  </si>
  <si>
    <r>
      <rPr>
        <sz val="18"/>
        <color theme="1"/>
        <rFont val="微软雅黑"/>
        <charset val="134"/>
      </rPr>
      <t>K8 1.8kg/</t>
    </r>
    <r>
      <rPr>
        <b/>
        <sz val="18"/>
        <color theme="1"/>
        <rFont val="微软雅黑"/>
        <charset val="134"/>
      </rPr>
      <t>BK8 10kg</t>
    </r>
    <r>
      <rPr>
        <sz val="18"/>
        <color theme="1"/>
        <rFont val="微软雅黑"/>
        <charset val="134"/>
      </rPr>
      <t xml:space="preserve">
牛油果AVOCADO
全期挑嘴舒适口感</t>
    </r>
  </si>
  <si>
    <r>
      <rPr>
        <b/>
        <sz val="18"/>
        <color theme="4" tint="-0.249977111117893"/>
        <rFont val="微软雅黑"/>
        <charset val="134"/>
      </rPr>
      <t>★电商推荐款★</t>
    </r>
    <r>
      <rPr>
        <b/>
        <sz val="18"/>
        <color theme="1"/>
        <rFont val="微软雅黑"/>
        <charset val="134"/>
      </rPr>
      <t xml:space="preserve">
国产日粮
X系列犬粮
</t>
    </r>
    <r>
      <rPr>
        <b/>
        <sz val="18"/>
        <color theme="4" tint="-0.249977111117893"/>
        <rFont val="微软雅黑"/>
        <charset val="134"/>
      </rPr>
      <t xml:space="preserve">
进口原料
性价比之王</t>
    </r>
  </si>
  <si>
    <t>X1 1.5kg
Chicken &amp; Vitamin E
维生素美肌美毛通用型犬粮</t>
  </si>
  <si>
    <t>X2 1.5kg
Vegetable &amp; Fruit Fiber
蔬果纤维祛泪痕通用型犬粮</t>
  </si>
  <si>
    <t>X3 1.5kg
Chicken &amp; Calcum
高钙提免通用型犬粮</t>
  </si>
  <si>
    <t>X4 1.5kg
Fresh Meat
鲜肉挑嘴通用型犬粮</t>
  </si>
  <si>
    <t>X8 12kg
SKELETON
赛级骨骼管理通用型犬粮</t>
  </si>
  <si>
    <t>26LB
12kg</t>
  </si>
  <si>
    <t>X9 12kg
BODY
赛级体态管理通用型犬粮</t>
  </si>
  <si>
    <t>活力猫奶茶
功能饮料
让主子爱上饮水</t>
  </si>
  <si>
    <t>P1
牛磺酸视力提升活力猫茶</t>
  </si>
  <si>
    <t>150ml/罐</t>
  </si>
  <si>
    <t>P2
微量元素配方活力猫茶</t>
  </si>
  <si>
    <t>P3
肠胃保护配方活力猫茶</t>
  </si>
  <si>
    <t>P4
美毛专用配方活力猫茶</t>
  </si>
  <si>
    <t>P5
多种维生素配方活力猫茶</t>
  </si>
  <si>
    <t>CC奶糕罐系列
泰国原装进口
俄版皇家CC奶糕罐同等级配方，可完全替代
幼猫成长能量营养补充罐
母猫营养均衡健康生殖维持罐</t>
  </si>
  <si>
    <t>CC1 生命营养补充
幼猫及母猫配方奶糕肉泥</t>
  </si>
  <si>
    <t>195g/罐</t>
  </si>
  <si>
    <t>CC2 生命生产补充
幼猫及母猫配方奶糕慕斯</t>
  </si>
  <si>
    <t>CC3 多肉营养补充
幼猫及母猫配方奶糕奶昔</t>
  </si>
  <si>
    <t>CC4 多鱼营养补充
幼猫及母猫配方耐攻奶昔</t>
  </si>
  <si>
    <t>OCC1 生命营养补充
幼猫及母猫配方奶糕肉泥</t>
  </si>
  <si>
    <t>50g/罐</t>
  </si>
  <si>
    <t>OCC2 生命生产补充
幼猫及母猫配方奶糕慕斯</t>
  </si>
  <si>
    <t>OCC3 多肉营养补充
幼猫及母猫配方奶糕奶昔</t>
  </si>
  <si>
    <t>OCC4 多鱼营养补充
幼猫及母猫配方奶糕奶昔</t>
  </si>
  <si>
    <t>TEB!汤恩贝
高蛋白纯肉
全价主食猫罐</t>
  </si>
  <si>
    <t>C21
鸡肉甄选全价主食罐</t>
  </si>
  <si>
    <t>180g</t>
  </si>
  <si>
    <t>C24
火鸡甄选全价主食罐</t>
  </si>
  <si>
    <t>C26
金枪鱼甄选全价主食罐</t>
  </si>
  <si>
    <t>C27
牛肉甄选全价主食罐</t>
  </si>
  <si>
    <t>C28
鹿肉甄选全价主食罐</t>
  </si>
  <si>
    <t>霸市小黑罐
猫强化功能罐
加拿大汤士美伽实验室监制
泰国优质原料
原装进口</t>
  </si>
  <si>
    <t>O2 微量元素功能配方</t>
  </si>
  <si>
    <t>170g/罐</t>
  </si>
  <si>
    <t>O3 增肥营养功能配方</t>
  </si>
  <si>
    <t>O4 赖氨酸功能配方</t>
  </si>
  <si>
    <t>O5 高钙骨质增添功能配方</t>
  </si>
  <si>
    <t>O6 牛磺酸增强视力配方</t>
  </si>
  <si>
    <t>O7 美毛专用功能配方</t>
  </si>
  <si>
    <t>O8 肠道保护功能配方</t>
  </si>
  <si>
    <t>O9 多种维生素营养配方</t>
  </si>
  <si>
    <t>OX8
O系列罐头8款组合装</t>
  </si>
  <si>
    <t>170g/罐
8罐/盒</t>
  </si>
  <si>
    <t>霸市小黑罐
狗强化功能罐
加拿大汤士美伽实验室监制
泰国优质原料
原装进口</t>
  </si>
  <si>
    <t>OD6 消除泪痕功能配方</t>
  </si>
  <si>
    <t>OD7 美毛专用功能配方</t>
  </si>
  <si>
    <t>OD8 肠胃保护功能配方</t>
  </si>
  <si>
    <t>OD9 多种维生素营养配方</t>
  </si>
  <si>
    <t>小方罐
猫天然原味功能配餐罐
大开口 开罐即食
泰国原装进口</t>
  </si>
  <si>
    <t>TM6
美毛六种鱼鲜肉罐</t>
  </si>
  <si>
    <t>125g/罐</t>
  </si>
  <si>
    <t>TM9
高蛋白九种肉鲜肉罐</t>
  </si>
  <si>
    <t>TM7
鲜炖鹌鹑搭配深海鱼虾肉</t>
  </si>
  <si>
    <t>TM8
鲜炖鹌鹑搭配鸡肉蛋黄</t>
  </si>
  <si>
    <t>面膜猫FaceCat
营养喵喵条
颜值与营养美味的精致搭配
铲屎官必备逗喵神器之一</t>
  </si>
  <si>
    <t>KT1
Thick Sauce For Cats — Tuna&amp;Cat Grass
面膜猫全猫期去毛球金枪鱼营养喵条</t>
  </si>
  <si>
    <t>10g*6支/盒</t>
  </si>
  <si>
    <t>KT2
Thick Sauce For Cats — Salmon
面膜猫全猫期三文鱼美肤靓毛喵条</t>
  </si>
  <si>
    <t>KT3
Thick Sauce For Cats — Chicken
面膜猫全猫期辅助营养增肥鸡肉喵条</t>
  </si>
  <si>
    <t>KT4
Thick Sauce For Cats — Duck
面膜猫全猫期肠道保护助消化鸭肉喵条</t>
  </si>
  <si>
    <t>高能营养猫酱吸吸乐
铲屎官必备逗喵神器
加拿大汤士美伽实验室监制
泰国优质原料
原装进口</t>
  </si>
  <si>
    <t>S1
Chicken &amp; oat grass
鸡肉+燕麦草全猫期营养能量猫酱</t>
  </si>
  <si>
    <t>90g/支
10支/盒</t>
  </si>
  <si>
    <t>S2
Chicken &amp; Black truffle
鸡肉+黑松露全猫期营养能量猫酱</t>
  </si>
  <si>
    <t>S3
Chicken &amp; Avocat
鸡肉+牛油果全猫期营养能量猫酱</t>
  </si>
  <si>
    <t>S4
Chicken &amp; Caviar
鸡肉+鱼子酱全猫期营养能量猫酱</t>
  </si>
  <si>
    <t>TEB!汤恩贝
家庭装超实惠
大桶纯肉猫条</t>
  </si>
  <si>
    <t>L1-1
家庭装大罐鲣鱼猫条</t>
  </si>
  <si>
    <t>15g/条
18条/罐</t>
  </si>
  <si>
    <t>L2-1
家庭装大罐兔肉猫条</t>
  </si>
  <si>
    <t>L3-1
家庭装大罐鸡肉猫条</t>
  </si>
  <si>
    <t>L4-1
家庭装大罐鸭肉猫条</t>
  </si>
  <si>
    <t>L5-1
家庭装大罐鳕鱼猫条</t>
  </si>
  <si>
    <t>L6-1
家庭装大罐金枪鱼猫条</t>
  </si>
  <si>
    <t>TEB!汤恩贝
功能性猫条
15g一支实惠包</t>
  </si>
  <si>
    <t>TEBOT1
多种维生素营养猫条</t>
  </si>
  <si>
    <t>15g/支
6支/袋</t>
  </si>
  <si>
    <t>TEBOT2
牛磺酸营养猫条</t>
  </si>
  <si>
    <t>TEBOT3
鱼油美毛营养猫条</t>
  </si>
  <si>
    <t>TEBOT4
肠道益生菌营养猫条</t>
  </si>
  <si>
    <t>TEBOT5
微量元素补充营养猫条</t>
  </si>
  <si>
    <t>TEBOT6
增肥功能营养猫条</t>
  </si>
  <si>
    <t>箱 数 及 金 额 总 计</t>
  </si>
  <si>
    <t>客户信息 Customer Information</t>
  </si>
  <si>
    <t xml:space="preserve">代理商（个人/公司）名称Client's name:     </t>
  </si>
  <si>
    <t xml:space="preserve">收货地址及联系人、联系方式Contact and contact number:     </t>
  </si>
  <si>
    <t>备注栏</t>
  </si>
  <si>
    <r>
      <t>B1 1.5kg/</t>
    </r>
    <r>
      <rPr>
        <b/>
        <sz val="18"/>
        <color theme="1"/>
        <rFont val="微软雅黑"/>
        <charset val="134"/>
      </rPr>
      <t>BB1 9kg</t>
    </r>
    <r>
      <rPr>
        <sz val="18"/>
        <color theme="1"/>
        <rFont val="微软雅黑"/>
        <charset val="134"/>
      </rPr>
      <t xml:space="preserve">
维护配方
全价猫粮
森林鹿肉鱼子酱颗粒+鹿肉草莓冻干</t>
    </r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</si>
</sst>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_ \¥* #,##0.0_ ;_ \¥* \-#,##0.0_ ;_ \¥* &quot;-&quot;??_ ;_ @_ "/>
    <numFmt numFmtId="177" formatCode="#,##0&quot;支&quot;"/>
    <numFmt numFmtId="178" formatCode="#,##0&quot;盒&quot;"/>
    <numFmt numFmtId="179" formatCode="0_);[Red]\(0\)"/>
    <numFmt numFmtId="180" formatCode="\¥#,##0_);\(\¥#,##0\)"/>
    <numFmt numFmtId="181" formatCode="#,##0&quot;袋&quot;"/>
    <numFmt numFmtId="182" formatCode="#,##0&quot;包&quot;"/>
    <numFmt numFmtId="183" formatCode="&quot;£&quot;#,##0.00"/>
    <numFmt numFmtId="184" formatCode="0.00_ "/>
    <numFmt numFmtId="185" formatCode="\¥#,##0;\¥\-#,##0"/>
    <numFmt numFmtId="186" formatCode="0.00_);[Red]\(0.00\)"/>
    <numFmt numFmtId="187" formatCode="&quot;￥&quot;#,##0;&quot;￥&quot;\-#,##0"/>
    <numFmt numFmtId="188" formatCode="\¥#,##0.0_);[Red]\(\¥#,##0.0\)"/>
    <numFmt numFmtId="189" formatCode="&quot;￥&quot;#,##0.00;&quot;￥&quot;\-#,##0.00"/>
    <numFmt numFmtId="190" formatCode="#,##0&quot;罐&quot;"/>
    <numFmt numFmtId="191" formatCode="#,##0_ "/>
    <numFmt numFmtId="192" formatCode="0_ "/>
    <numFmt numFmtId="193" formatCode="\¥#,##0.0;\¥\-#,##0.0"/>
    <numFmt numFmtId="194" formatCode="0.0_ "/>
    <numFmt numFmtId="195" formatCode="_ \¥* #,##0.00_ ;_ \¥* \-#,##0.00_ ;_ \¥* &quot;-&quot;??_ ;_ @_ "/>
    <numFmt numFmtId="197" formatCode="\¥#,##0_);[Red]\(\¥#,##0\)"/>
    <numFmt numFmtId="198" formatCode="\¥#,##0.00_);[Red]\(\¥#,##0.00\)"/>
  </numFmts>
  <fonts count="33" x14ac:knownFonts="1">
    <font>
      <sz val="11"/>
      <color theme="1"/>
      <name val="等线"/>
      <charset val="134"/>
      <scheme val="minor"/>
    </font>
    <font>
      <sz val="16"/>
      <name val="微软雅黑"/>
      <charset val="134"/>
    </font>
    <font>
      <b/>
      <sz val="16"/>
      <color theme="1" tint="4.9989318521683403E-2"/>
      <name val="微软雅黑"/>
      <charset val="134"/>
    </font>
    <font>
      <sz val="16"/>
      <color theme="1"/>
      <name val="微软雅黑"/>
      <charset val="134"/>
    </font>
    <font>
      <sz val="2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b/>
      <sz val="18"/>
      <color theme="1"/>
      <name val="微软雅黑"/>
      <charset val="134"/>
    </font>
    <font>
      <sz val="18"/>
      <color theme="1"/>
      <name val="微软雅黑"/>
      <charset val="134"/>
    </font>
    <font>
      <b/>
      <sz val="28"/>
      <color theme="1"/>
      <name val="微软雅黑"/>
      <charset val="134"/>
    </font>
    <font>
      <b/>
      <sz val="18"/>
      <color theme="0"/>
      <name val="微软雅黑"/>
      <charset val="134"/>
    </font>
    <font>
      <b/>
      <sz val="22"/>
      <color theme="1"/>
      <name val="微软雅黑"/>
      <charset val="134"/>
    </font>
    <font>
      <b/>
      <sz val="18"/>
      <name val="微软雅黑"/>
      <charset val="134"/>
    </font>
    <font>
      <sz val="18"/>
      <name val="微软雅黑"/>
      <charset val="134"/>
    </font>
    <font>
      <b/>
      <sz val="18"/>
      <color rgb="FFFF0000"/>
      <name val="微软雅黑"/>
      <charset val="134"/>
    </font>
    <font>
      <b/>
      <sz val="20"/>
      <color theme="1"/>
      <name val="微软雅黑"/>
      <charset val="134"/>
    </font>
    <font>
      <sz val="22"/>
      <color rgb="FF0070C0"/>
      <name val="微软雅黑"/>
      <charset val="134"/>
    </font>
    <font>
      <u/>
      <sz val="18"/>
      <color theme="1"/>
      <name val="微软雅黑"/>
      <charset val="134"/>
    </font>
    <font>
      <sz val="18"/>
      <color theme="1"/>
      <name val="幼圆"/>
      <charset val="134"/>
    </font>
    <font>
      <sz val="20"/>
      <color theme="1"/>
      <name val="等线"/>
      <charset val="134"/>
      <scheme val="minor"/>
    </font>
    <font>
      <b/>
      <sz val="22"/>
      <color theme="0"/>
      <name val="微软雅黑"/>
      <charset val="134"/>
    </font>
    <font>
      <b/>
      <sz val="24"/>
      <color theme="1"/>
      <name val="微软雅黑"/>
      <charset val="134"/>
    </font>
    <font>
      <b/>
      <sz val="20"/>
      <color theme="0"/>
      <name val="微软雅黑"/>
      <charset val="134"/>
    </font>
    <font>
      <sz val="11"/>
      <color theme="1"/>
      <name val="等线"/>
      <charset val="134"/>
      <scheme val="minor"/>
    </font>
    <font>
      <sz val="11"/>
      <color indexed="8"/>
      <name val="Calibri"/>
      <family val="2"/>
    </font>
    <font>
      <b/>
      <sz val="36"/>
      <color theme="1"/>
      <name val="微软雅黑"/>
      <charset val="134"/>
    </font>
    <font>
      <b/>
      <sz val="22"/>
      <color theme="9" tint="-0.249977111117893"/>
      <name val="微软雅黑"/>
      <charset val="134"/>
    </font>
    <font>
      <b/>
      <sz val="18"/>
      <color theme="4" tint="-0.249977111117893"/>
      <name val="微软雅黑"/>
      <charset val="134"/>
    </font>
    <font>
      <b/>
      <sz val="20"/>
      <color rgb="FFFF0000"/>
      <name val="微软雅黑"/>
      <charset val="134"/>
    </font>
    <font>
      <b/>
      <sz val="22"/>
      <color rgb="FFFF0000"/>
      <name val="微软雅黑"/>
      <charset val="134"/>
    </font>
    <font>
      <sz val="9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 applyBorder="0">
      <alignment vertical="center"/>
    </xf>
    <xf numFmtId="0" fontId="26" fillId="0" borderId="0" applyBorder="0"/>
    <xf numFmtId="0" fontId="25" fillId="0" borderId="0" applyBorder="0">
      <alignment vertical="center"/>
    </xf>
    <xf numFmtId="195" fontId="25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98" fontId="7" fillId="0" borderId="0" xfId="0" applyNumberFormat="1" applyFont="1" applyAlignment="1">
      <alignment horizontal="center" vertical="center"/>
    </xf>
    <xf numFmtId="198" fontId="8" fillId="0" borderId="0" xfId="0" applyNumberFormat="1" applyFont="1" applyAlignment="1">
      <alignment horizontal="center" vertical="center"/>
    </xf>
    <xf numFmtId="192" fontId="7" fillId="0" borderId="0" xfId="0" applyNumberFormat="1" applyFont="1" applyAlignment="1">
      <alignment horizontal="center" vertical="center"/>
    </xf>
    <xf numFmtId="18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86" fontId="5" fillId="0" borderId="0" xfId="0" applyNumberFormat="1" applyFont="1" applyAlignment="1">
      <alignment horizontal="center" vertical="center"/>
    </xf>
    <xf numFmtId="0" fontId="10" fillId="0" borderId="0" xfId="1" applyFont="1" applyFill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/>
    </xf>
    <xf numFmtId="192" fontId="10" fillId="0" borderId="3" xfId="1" applyNumberFormat="1" applyFont="1" applyBorder="1" applyAlignment="1" applyProtection="1">
      <alignment vertical="center"/>
      <protection locked="0"/>
    </xf>
    <xf numFmtId="0" fontId="10" fillId="0" borderId="3" xfId="1" applyFont="1" applyBorder="1" applyAlignment="1" applyProtection="1">
      <alignment vertical="center" wrapText="1"/>
      <protection locked="0"/>
    </xf>
    <xf numFmtId="192" fontId="10" fillId="0" borderId="3" xfId="1" applyNumberFormat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left" vertical="center" wrapText="1"/>
      <protection locked="0"/>
    </xf>
    <xf numFmtId="192" fontId="10" fillId="0" borderId="3" xfId="1" applyNumberFormat="1" applyFont="1" applyFill="1" applyBorder="1" applyAlignment="1" applyProtection="1">
      <alignment horizontal="center" vertical="center"/>
      <protection locked="0"/>
    </xf>
    <xf numFmtId="0" fontId="10" fillId="0" borderId="3" xfId="1" applyFont="1" applyFill="1" applyBorder="1" applyAlignment="1" applyProtection="1">
      <alignment horizontal="left" vertical="center" wrapText="1"/>
      <protection locked="0"/>
    </xf>
    <xf numFmtId="192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2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center" vertical="center"/>
      <protection locked="0"/>
    </xf>
    <xf numFmtId="198" fontId="10" fillId="0" borderId="0" xfId="1" applyNumberFormat="1" applyFont="1" applyFill="1" applyAlignment="1" applyProtection="1">
      <alignment horizontal="center" vertical="center" wrapText="1"/>
      <protection locked="0"/>
    </xf>
    <xf numFmtId="198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center" wrapText="1"/>
      <protection locked="0"/>
    </xf>
    <xf numFmtId="197" fontId="10" fillId="0" borderId="3" xfId="1" applyNumberFormat="1" applyFont="1" applyBorder="1" applyAlignment="1" applyProtection="1">
      <alignment horizontal="center" vertical="center" wrapText="1"/>
      <protection locked="0"/>
    </xf>
    <xf numFmtId="197" fontId="10" fillId="0" borderId="3" xfId="0" applyNumberFormat="1" applyFont="1" applyBorder="1" applyAlignment="1" applyProtection="1">
      <alignment horizontal="center" vertical="center"/>
      <protection locked="0"/>
    </xf>
    <xf numFmtId="0" fontId="9" fillId="3" borderId="3" xfId="1" applyFont="1" applyFill="1" applyBorder="1" applyAlignment="1" applyProtection="1">
      <alignment horizontal="center" vertical="center" wrapText="1"/>
      <protection locked="0"/>
    </xf>
    <xf numFmtId="197" fontId="9" fillId="3" borderId="3" xfId="1" applyNumberFormat="1" applyFont="1" applyFill="1" applyBorder="1" applyAlignment="1" applyProtection="1">
      <alignment horizontal="center" vertical="center" wrapText="1"/>
      <protection locked="0"/>
    </xf>
    <xf numFmtId="197" fontId="9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2" applyFont="1" applyBorder="1" applyAlignment="1" applyProtection="1">
      <alignment horizontal="center" vertical="center" wrapText="1"/>
      <protection locked="0"/>
    </xf>
    <xf numFmtId="197" fontId="10" fillId="0" borderId="3" xfId="2" applyNumberFormat="1" applyFont="1" applyBorder="1" applyAlignment="1" applyProtection="1">
      <alignment horizontal="center" vertical="center"/>
      <protection locked="0"/>
    </xf>
    <xf numFmtId="185" fontId="10" fillId="0" borderId="3" xfId="1" applyNumberFormat="1" applyFont="1" applyBorder="1" applyAlignment="1" applyProtection="1">
      <alignment horizontal="center" vertical="center"/>
      <protection locked="0"/>
    </xf>
    <xf numFmtId="197" fontId="9" fillId="3" borderId="3" xfId="1" applyNumberFormat="1" applyFont="1" applyFill="1" applyBorder="1" applyAlignment="1" applyProtection="1">
      <alignment horizontal="center" vertical="center"/>
      <protection locked="0"/>
    </xf>
    <xf numFmtId="197" fontId="10" fillId="0" borderId="3" xfId="1" applyNumberFormat="1" applyFont="1" applyBorder="1" applyAlignment="1" applyProtection="1">
      <alignment horizontal="center" vertical="center"/>
      <protection locked="0"/>
    </xf>
    <xf numFmtId="0" fontId="9" fillId="3" borderId="3" xfId="2" applyFont="1" applyFill="1" applyBorder="1" applyAlignment="1" applyProtection="1">
      <alignment horizontal="center" vertical="center" wrapText="1"/>
      <protection locked="0"/>
    </xf>
    <xf numFmtId="197" fontId="9" fillId="3" borderId="3" xfId="2" applyNumberFormat="1" applyFont="1" applyFill="1" applyBorder="1" applyAlignment="1" applyProtection="1">
      <alignment horizontal="center" vertical="center" wrapText="1"/>
      <protection locked="0"/>
    </xf>
    <xf numFmtId="197" fontId="10" fillId="0" borderId="3" xfId="2" applyNumberFormat="1" applyFont="1" applyBorder="1" applyAlignment="1" applyProtection="1">
      <alignment horizontal="center" vertical="center" wrapText="1"/>
      <protection locked="0"/>
    </xf>
    <xf numFmtId="0" fontId="15" fillId="0" borderId="3" xfId="1" applyFont="1" applyBorder="1" applyAlignment="1" applyProtection="1">
      <alignment horizontal="center" vertical="center" wrapText="1"/>
      <protection locked="0"/>
    </xf>
    <xf numFmtId="197" fontId="15" fillId="0" borderId="3" xfId="1" applyNumberFormat="1" applyFont="1" applyBorder="1" applyAlignment="1" applyProtection="1">
      <alignment horizontal="center" vertical="center" wrapText="1"/>
      <protection locked="0"/>
    </xf>
    <xf numFmtId="0" fontId="14" fillId="3" borderId="3" xfId="1" applyFont="1" applyFill="1" applyBorder="1" applyAlignment="1" applyProtection="1">
      <alignment horizontal="center" vertical="center" wrapText="1"/>
      <protection locked="0"/>
    </xf>
    <xf numFmtId="197" fontId="14" fillId="3" borderId="3" xfId="1" applyNumberFormat="1" applyFont="1" applyFill="1" applyBorder="1" applyAlignment="1" applyProtection="1">
      <alignment horizontal="center" vertical="center" wrapText="1"/>
      <protection locked="0"/>
    </xf>
    <xf numFmtId="192" fontId="10" fillId="0" borderId="0" xfId="1" applyNumberFormat="1" applyFont="1" applyFill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192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183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192" fontId="3" fillId="0" borderId="3" xfId="0" applyNumberFormat="1" applyFont="1" applyBorder="1" applyAlignment="1" applyProtection="1">
      <alignment horizontal="center" vertical="center" wrapText="1"/>
      <protection locked="0"/>
    </xf>
    <xf numFmtId="182" fontId="10" fillId="0" borderId="3" xfId="0" applyNumberFormat="1" applyFont="1" applyBorder="1" applyAlignment="1" applyProtection="1">
      <alignment horizontal="center" vertical="center" wrapText="1"/>
      <protection locked="0"/>
    </xf>
    <xf numFmtId="187" fontId="10" fillId="0" borderId="3" xfId="0" applyNumberFormat="1" applyFont="1" applyBorder="1" applyAlignment="1" applyProtection="1">
      <alignment horizontal="center" vertical="center" wrapText="1"/>
      <protection locked="0"/>
    </xf>
    <xf numFmtId="191" fontId="10" fillId="0" borderId="3" xfId="1" applyNumberFormat="1" applyFont="1" applyBorder="1" applyAlignment="1" applyProtection="1">
      <alignment horizontal="center" vertical="center"/>
      <protection locked="0"/>
    </xf>
    <xf numFmtId="192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82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187" fontId="9" fillId="3" borderId="3" xfId="1" applyNumberFormat="1" applyFont="1" applyFill="1" applyBorder="1" applyAlignment="1" applyProtection="1">
      <alignment horizontal="center" vertical="center" wrapText="1"/>
      <protection locked="0"/>
    </xf>
    <xf numFmtId="191" fontId="9" fillId="3" borderId="3" xfId="1" applyNumberFormat="1" applyFont="1" applyFill="1" applyBorder="1" applyAlignment="1" applyProtection="1">
      <alignment horizontal="center" vertical="center"/>
      <protection locked="0"/>
    </xf>
    <xf numFmtId="192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187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189" fontId="10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right" vertical="center"/>
      <protection locked="0"/>
    </xf>
    <xf numFmtId="186" fontId="1" fillId="0" borderId="0" xfId="0" applyNumberFormat="1" applyFont="1" applyAlignment="1">
      <alignment horizontal="center" vertical="center"/>
    </xf>
    <xf numFmtId="189" fontId="12" fillId="2" borderId="2" xfId="1" applyNumberFormat="1" applyFont="1" applyFill="1" applyBorder="1" applyAlignment="1">
      <alignment horizontal="center" vertical="center" wrapText="1"/>
    </xf>
    <xf numFmtId="0" fontId="12" fillId="2" borderId="7" xfId="1" applyFont="1" applyFill="1" applyBorder="1" applyAlignment="1" applyProtection="1">
      <alignment horizontal="center" vertical="center" wrapText="1"/>
      <protection locked="0"/>
    </xf>
    <xf numFmtId="186" fontId="2" fillId="0" borderId="0" xfId="0" applyNumberFormat="1" applyFont="1" applyAlignment="1">
      <alignment horizontal="center" vertical="center"/>
    </xf>
    <xf numFmtId="180" fontId="10" fillId="0" borderId="3" xfId="3" applyNumberFormat="1" applyFont="1" applyFill="1" applyBorder="1" applyAlignment="1" applyProtection="1">
      <alignment horizontal="center" vertical="center"/>
    </xf>
    <xf numFmtId="0" fontId="9" fillId="0" borderId="3" xfId="1" applyFont="1" applyBorder="1" applyAlignment="1" applyProtection="1">
      <alignment horizontal="left" vertical="center" wrapText="1"/>
      <protection locked="0"/>
    </xf>
    <xf numFmtId="186" fontId="3" fillId="0" borderId="0" xfId="0" applyNumberFormat="1" applyFont="1" applyAlignment="1">
      <alignment horizontal="center" vertical="center"/>
    </xf>
    <xf numFmtId="180" fontId="9" fillId="3" borderId="3" xfId="3" applyNumberFormat="1" applyFont="1" applyFill="1" applyBorder="1" applyAlignment="1" applyProtection="1">
      <alignment horizontal="center" vertical="center"/>
    </xf>
    <xf numFmtId="0" fontId="16" fillId="0" borderId="3" xfId="1" applyFont="1" applyBorder="1" applyAlignment="1" applyProtection="1">
      <alignment horizontal="left" vertical="center" wrapText="1"/>
      <protection locked="0"/>
    </xf>
    <xf numFmtId="0" fontId="9" fillId="0" borderId="3" xfId="2" applyFont="1" applyBorder="1" applyAlignment="1" applyProtection="1">
      <alignment horizontal="left" vertical="center" wrapText="1"/>
      <protection locked="0"/>
    </xf>
    <xf numFmtId="192" fontId="10" fillId="0" borderId="8" xfId="0" applyNumberFormat="1" applyFont="1" applyBorder="1" applyAlignment="1" applyProtection="1">
      <alignment horizontal="center" vertical="center"/>
      <protection locked="0"/>
    </xf>
    <xf numFmtId="0" fontId="10" fillId="0" borderId="3" xfId="2" applyFont="1" applyFill="1" applyBorder="1" applyAlignment="1" applyProtection="1">
      <alignment horizontal="left" vertical="center" wrapText="1"/>
      <protection locked="0"/>
    </xf>
    <xf numFmtId="0" fontId="18" fillId="0" borderId="3" xfId="1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left" vertical="center" wrapText="1"/>
      <protection locked="0"/>
    </xf>
    <xf numFmtId="0" fontId="20" fillId="0" borderId="3" xfId="0" applyFont="1" applyBorder="1">
      <alignment vertical="center"/>
    </xf>
    <xf numFmtId="0" fontId="10" fillId="0" borderId="3" xfId="2" applyFont="1" applyBorder="1" applyAlignment="1" applyProtection="1">
      <alignment vertical="center" wrapText="1"/>
      <protection locked="0"/>
    </xf>
    <xf numFmtId="194" fontId="10" fillId="0" borderId="3" xfId="2" applyNumberFormat="1" applyFont="1" applyBorder="1" applyAlignment="1" applyProtection="1">
      <alignment horizontal="center" vertical="center"/>
      <protection locked="0"/>
    </xf>
    <xf numFmtId="194" fontId="10" fillId="0" borderId="3" xfId="1" applyNumberFormat="1" applyFont="1" applyBorder="1" applyAlignment="1" applyProtection="1">
      <alignment horizontal="center" vertical="center"/>
      <protection locked="0"/>
    </xf>
    <xf numFmtId="188" fontId="10" fillId="0" borderId="3" xfId="1" applyNumberFormat="1" applyFont="1" applyBorder="1" applyAlignment="1" applyProtection="1">
      <alignment horizontal="center" vertical="center" wrapText="1"/>
      <protection locked="0"/>
    </xf>
    <xf numFmtId="0" fontId="10" fillId="5" borderId="3" xfId="1" applyFont="1" applyFill="1" applyBorder="1" applyAlignment="1" applyProtection="1">
      <alignment horizontal="center" vertical="center" wrapText="1"/>
      <protection locked="0"/>
    </xf>
    <xf numFmtId="188" fontId="10" fillId="5" borderId="3" xfId="1" applyNumberFormat="1" applyFont="1" applyFill="1" applyBorder="1" applyAlignment="1" applyProtection="1">
      <alignment horizontal="center" vertical="center" wrapText="1"/>
      <protection locked="0"/>
    </xf>
    <xf numFmtId="188" fontId="10" fillId="5" borderId="3" xfId="1" applyNumberFormat="1" applyFont="1" applyFill="1" applyBorder="1" applyAlignment="1" applyProtection="1">
      <alignment horizontal="center" vertical="center"/>
      <protection locked="0"/>
    </xf>
    <xf numFmtId="0" fontId="10" fillId="4" borderId="3" xfId="1" applyFont="1" applyFill="1" applyBorder="1" applyAlignment="1" applyProtection="1">
      <alignment horizontal="center" vertical="center" wrapText="1"/>
      <protection locked="0"/>
    </xf>
    <xf numFmtId="198" fontId="10" fillId="4" borderId="3" xfId="1" applyNumberFormat="1" applyFont="1" applyFill="1" applyBorder="1" applyAlignment="1" applyProtection="1">
      <alignment horizontal="center" vertical="center" wrapText="1"/>
      <protection locked="0"/>
    </xf>
    <xf numFmtId="197" fontId="10" fillId="4" borderId="3" xfId="1" applyNumberFormat="1" applyFont="1" applyFill="1" applyBorder="1" applyAlignment="1" applyProtection="1">
      <alignment horizontal="center" vertical="center"/>
      <protection locked="0"/>
    </xf>
    <xf numFmtId="188" fontId="10" fillId="4" borderId="3" xfId="1" applyNumberFormat="1" applyFont="1" applyFill="1" applyBorder="1" applyAlignment="1" applyProtection="1">
      <alignment horizontal="center" vertical="center"/>
      <protection locked="0"/>
    </xf>
    <xf numFmtId="188" fontId="10" fillId="0" borderId="3" xfId="1" applyNumberFormat="1" applyFont="1" applyBorder="1" applyAlignment="1" applyProtection="1">
      <alignment horizontal="center" vertical="center"/>
      <protection locked="0"/>
    </xf>
    <xf numFmtId="190" fontId="10" fillId="0" borderId="3" xfId="0" applyNumberFormat="1" applyFont="1" applyBorder="1" applyAlignment="1" applyProtection="1">
      <alignment horizontal="center" vertical="center" wrapText="1"/>
      <protection locked="0"/>
    </xf>
    <xf numFmtId="185" fontId="10" fillId="0" borderId="3" xfId="0" applyNumberFormat="1" applyFont="1" applyBorder="1" applyAlignment="1" applyProtection="1">
      <alignment horizontal="center" vertical="center" wrapText="1"/>
      <protection locked="0"/>
    </xf>
    <xf numFmtId="193" fontId="10" fillId="0" borderId="3" xfId="0" applyNumberFormat="1" applyFont="1" applyBorder="1" applyAlignment="1" applyProtection="1">
      <alignment horizontal="center" vertical="center" wrapText="1"/>
      <protection locked="0"/>
    </xf>
    <xf numFmtId="192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190" fontId="10" fillId="5" borderId="3" xfId="0" applyNumberFormat="1" applyFont="1" applyFill="1" applyBorder="1" applyAlignment="1" applyProtection="1">
      <alignment horizontal="center" vertical="center" wrapText="1"/>
      <protection locked="0"/>
    </xf>
    <xf numFmtId="185" fontId="10" fillId="5" borderId="3" xfId="0" applyNumberFormat="1" applyFont="1" applyFill="1" applyBorder="1" applyAlignment="1" applyProtection="1">
      <alignment horizontal="center" vertical="center" wrapText="1"/>
      <protection locked="0"/>
    </xf>
    <xf numFmtId="191" fontId="10" fillId="5" borderId="3" xfId="1" applyNumberFormat="1" applyFont="1" applyFill="1" applyBorder="1" applyAlignment="1" applyProtection="1">
      <alignment horizontal="center" vertical="center"/>
      <protection locked="0"/>
    </xf>
    <xf numFmtId="192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178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185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191" fontId="10" fillId="4" borderId="3" xfId="1" applyNumberFormat="1" applyFont="1" applyFill="1" applyBorder="1" applyAlignment="1" applyProtection="1">
      <alignment horizontal="center" vertical="center"/>
      <protection locked="0"/>
    </xf>
    <xf numFmtId="180" fontId="10" fillId="0" borderId="3" xfId="0" applyNumberFormat="1" applyFont="1" applyBorder="1" applyAlignment="1" applyProtection="1">
      <alignment horizontal="center" vertical="center" wrapText="1"/>
      <protection locked="0"/>
    </xf>
    <xf numFmtId="192" fontId="3" fillId="0" borderId="3" xfId="1" applyNumberFormat="1" applyFont="1" applyBorder="1" applyAlignment="1" applyProtection="1">
      <alignment horizontal="center" vertical="center" wrapText="1"/>
      <protection locked="0"/>
    </xf>
    <xf numFmtId="178" fontId="10" fillId="0" borderId="3" xfId="0" applyNumberFormat="1" applyFont="1" applyBorder="1" applyAlignment="1" applyProtection="1">
      <alignment horizontal="center" vertical="center" wrapText="1"/>
      <protection locked="0"/>
    </xf>
    <xf numFmtId="192" fontId="3" fillId="0" borderId="3" xfId="1" applyNumberFormat="1" applyFont="1" applyBorder="1" applyAlignment="1" applyProtection="1">
      <alignment horizontal="center" vertical="center"/>
      <protection locked="0"/>
    </xf>
    <xf numFmtId="177" fontId="10" fillId="0" borderId="3" xfId="0" applyNumberFormat="1" applyFont="1" applyBorder="1" applyAlignment="1" applyProtection="1">
      <alignment horizontal="center" vertical="center" wrapText="1"/>
      <protection locked="0"/>
    </xf>
    <xf numFmtId="193" fontId="10" fillId="0" borderId="3" xfId="3" applyNumberFormat="1" applyFont="1" applyFill="1" applyBorder="1" applyAlignment="1" applyProtection="1">
      <alignment horizontal="center" vertical="center"/>
    </xf>
    <xf numFmtId="185" fontId="10" fillId="5" borderId="3" xfId="3" applyNumberFormat="1" applyFont="1" applyFill="1" applyBorder="1" applyAlignment="1" applyProtection="1">
      <alignment horizontal="center" vertical="center"/>
    </xf>
    <xf numFmtId="185" fontId="10" fillId="0" borderId="3" xfId="3" applyNumberFormat="1" applyFont="1" applyFill="1" applyBorder="1" applyAlignment="1" applyProtection="1">
      <alignment horizontal="center" vertical="center"/>
    </xf>
    <xf numFmtId="185" fontId="10" fillId="4" borderId="3" xfId="3" applyNumberFormat="1" applyFont="1" applyFill="1" applyBorder="1" applyAlignment="1" applyProtection="1">
      <alignment horizontal="center" vertical="center"/>
    </xf>
    <xf numFmtId="181" fontId="10" fillId="0" borderId="3" xfId="0" applyNumberFormat="1" applyFont="1" applyBorder="1" applyAlignment="1" applyProtection="1">
      <alignment horizontal="center" vertical="center" wrapText="1"/>
      <protection locked="0"/>
    </xf>
    <xf numFmtId="191" fontId="24" fillId="2" borderId="2" xfId="3" applyNumberFormat="1" applyFont="1" applyFill="1" applyBorder="1" applyAlignment="1" applyProtection="1">
      <alignment horizontal="center" vertical="center"/>
    </xf>
    <xf numFmtId="176" fontId="24" fillId="2" borderId="7" xfId="3" applyNumberFormat="1" applyFont="1" applyFill="1" applyBorder="1" applyAlignment="1" applyProtection="1">
      <alignment horizontal="center" vertical="center"/>
    </xf>
    <xf numFmtId="186" fontId="4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1" fillId="0" borderId="0" xfId="1" applyFont="1" applyFill="1" applyAlignment="1" applyProtection="1">
      <alignment horizontal="center" vertical="center" wrapText="1"/>
      <protection locked="0"/>
    </xf>
    <xf numFmtId="184" fontId="11" fillId="0" borderId="0" xfId="1" applyNumberFormat="1" applyFont="1" applyFill="1" applyAlignment="1" applyProtection="1">
      <alignment horizontal="center" vertical="center" wrapText="1"/>
      <protection locked="0"/>
    </xf>
    <xf numFmtId="192" fontId="11" fillId="0" borderId="0" xfId="1" applyNumberFormat="1" applyFont="1" applyFill="1" applyAlignment="1" applyProtection="1">
      <alignment horizontal="center" vertical="center" wrapText="1"/>
      <protection locked="0"/>
    </xf>
    <xf numFmtId="183" fontId="22" fillId="2" borderId="1" xfId="1" applyNumberFormat="1" applyFont="1" applyFill="1" applyBorder="1" applyAlignment="1" applyProtection="1">
      <alignment horizontal="center" vertical="center" wrapText="1"/>
      <protection locked="0"/>
    </xf>
    <xf numFmtId="183" fontId="22" fillId="2" borderId="2" xfId="1" applyNumberFormat="1" applyFont="1" applyFill="1" applyBorder="1" applyAlignment="1" applyProtection="1">
      <alignment horizontal="center" vertical="center" wrapText="1"/>
      <protection locked="0"/>
    </xf>
    <xf numFmtId="184" fontId="22" fillId="2" borderId="2" xfId="1" applyNumberFormat="1" applyFont="1" applyFill="1" applyBorder="1" applyAlignment="1" applyProtection="1">
      <alignment horizontal="center" vertical="center" wrapText="1"/>
      <protection locked="0"/>
    </xf>
    <xf numFmtId="192" fontId="2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Border="1" applyAlignment="1">
      <alignment horizontal="center" vertical="center"/>
    </xf>
    <xf numFmtId="184" fontId="11" fillId="0" borderId="3" xfId="1" applyNumberFormat="1" applyFont="1" applyBorder="1" applyAlignment="1">
      <alignment horizontal="center" vertical="center"/>
    </xf>
    <xf numFmtId="192" fontId="11" fillId="0" borderId="3" xfId="1" applyNumberFormat="1" applyFont="1" applyBorder="1" applyAlignment="1">
      <alignment horizontal="center" vertical="center"/>
    </xf>
    <xf numFmtId="0" fontId="23" fillId="0" borderId="9" xfId="1" applyFont="1" applyBorder="1" applyAlignment="1" applyProtection="1">
      <alignment horizontal="left" vertical="center"/>
      <protection locked="0"/>
    </xf>
    <xf numFmtId="0" fontId="23" fillId="0" borderId="10" xfId="1" applyFont="1" applyBorder="1" applyAlignment="1" applyProtection="1">
      <alignment horizontal="left" vertical="center"/>
      <protection locked="0"/>
    </xf>
    <xf numFmtId="0" fontId="23" fillId="0" borderId="8" xfId="1" applyFont="1" applyBorder="1" applyAlignment="1" applyProtection="1">
      <alignment horizontal="left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184" fontId="9" fillId="0" borderId="3" xfId="1" applyNumberFormat="1" applyFont="1" applyBorder="1" applyAlignment="1" applyProtection="1">
      <alignment horizontal="center" vertical="center"/>
      <protection locked="0"/>
    </xf>
    <xf numFmtId="192" fontId="9" fillId="0" borderId="3" xfId="1" applyNumberFormat="1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11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192" fontId="10" fillId="0" borderId="3" xfId="1" applyNumberFormat="1" applyFont="1" applyBorder="1" applyAlignment="1" applyProtection="1">
      <alignment horizontal="center" vertical="center"/>
      <protection locked="0"/>
    </xf>
    <xf numFmtId="192" fontId="10" fillId="0" borderId="3" xfId="0" applyNumberFormat="1" applyFont="1" applyBorder="1" applyAlignment="1" applyProtection="1">
      <alignment horizontal="center" vertical="center"/>
      <protection locked="0"/>
    </xf>
    <xf numFmtId="179" fontId="10" fillId="0" borderId="3" xfId="0" applyNumberFormat="1" applyFont="1" applyBorder="1" applyAlignment="1" applyProtection="1">
      <alignment horizontal="center" vertical="center"/>
      <protection locked="0"/>
    </xf>
    <xf numFmtId="192" fontId="10" fillId="0" borderId="4" xfId="0" applyNumberFormat="1" applyFont="1" applyBorder="1" applyAlignment="1" applyProtection="1">
      <alignment horizontal="center" vertical="center"/>
      <protection locked="0"/>
    </xf>
    <xf numFmtId="192" fontId="10" fillId="0" borderId="5" xfId="0" applyNumberFormat="1" applyFont="1" applyBorder="1" applyAlignment="1" applyProtection="1">
      <alignment horizontal="center" vertical="center"/>
      <protection locked="0"/>
    </xf>
    <xf numFmtId="192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left" vertical="center" wrapText="1"/>
      <protection locked="0"/>
    </xf>
    <xf numFmtId="0" fontId="10" fillId="0" borderId="3" xfId="2" applyFont="1" applyBorder="1" applyAlignment="1" applyProtection="1">
      <alignment horizontal="left" vertical="center" wrapText="1"/>
      <protection locked="0"/>
    </xf>
    <xf numFmtId="0" fontId="10" fillId="0" borderId="4" xfId="1" applyFont="1" applyBorder="1" applyAlignment="1" applyProtection="1">
      <alignment horizontal="left" vertical="center" wrapText="1"/>
      <protection locked="0"/>
    </xf>
    <xf numFmtId="0" fontId="10" fillId="0" borderId="5" xfId="1" applyFont="1" applyBorder="1" applyAlignment="1" applyProtection="1">
      <alignment horizontal="left" vertical="center" wrapText="1"/>
      <protection locked="0"/>
    </xf>
    <xf numFmtId="0" fontId="10" fillId="0" borderId="3" xfId="1" applyFont="1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3" xfId="1" applyFont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</cellXfs>
  <cellStyles count="4">
    <cellStyle name="常规" xfId="0" builtinId="0"/>
    <cellStyle name="常规 5" xfId="2" xr:uid="{00000000-0005-0000-0000-000002000000}"/>
    <cellStyle name="常规_Sheet1" xfId="1" xr:uid="{00000000-0005-0000-0000-000001000000}"/>
    <cellStyle name="货币" xfId="3" builtinId="4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16" Type="http://schemas.openxmlformats.org/officeDocument/2006/relationships/image" Target="../media/image16.pn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67471</xdr:colOff>
      <xdr:row>56</xdr:row>
      <xdr:rowOff>123489</xdr:rowOff>
    </xdr:from>
    <xdr:to>
      <xdr:col>2</xdr:col>
      <xdr:colOff>1018319</xdr:colOff>
      <xdr:row>57</xdr:row>
      <xdr:rowOff>804066</xdr:rowOff>
    </xdr:to>
    <xdr:pic>
      <xdr:nvPicPr>
        <xdr:cNvPr id="2" name="图片 1" descr="C:/Users/HLQ/AppData/Local/Temp/picturecompress_20210614180850/output_4.pngoutput_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5915" y="69319140"/>
          <a:ext cx="950595" cy="1442720"/>
        </a:xfrm>
        <a:prstGeom prst="rect">
          <a:avLst/>
        </a:prstGeom>
      </xdr:spPr>
    </xdr:pic>
    <xdr:clientData/>
  </xdr:twoCellAnchor>
  <xdr:twoCellAnchor>
    <xdr:from>
      <xdr:col>2</xdr:col>
      <xdr:colOff>91762</xdr:colOff>
      <xdr:row>58</xdr:row>
      <xdr:rowOff>144700</xdr:rowOff>
    </xdr:from>
    <xdr:to>
      <xdr:col>2</xdr:col>
      <xdr:colOff>1006077</xdr:colOff>
      <xdr:row>59</xdr:row>
      <xdr:rowOff>717276</xdr:rowOff>
    </xdr:to>
    <xdr:pic>
      <xdr:nvPicPr>
        <xdr:cNvPr id="3" name="图片 2" descr="C:/Users/HLQ/AppData/Local/Temp/picturecompress_20210614180850/output_5.jpgoutput_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70045" y="71118095"/>
          <a:ext cx="914400" cy="1334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89854</xdr:colOff>
      <xdr:row>62</xdr:row>
      <xdr:rowOff>97232</xdr:rowOff>
    </xdr:from>
    <xdr:to>
      <xdr:col>2</xdr:col>
      <xdr:colOff>1004599</xdr:colOff>
      <xdr:row>63</xdr:row>
      <xdr:rowOff>705807</xdr:rowOff>
    </xdr:to>
    <xdr:pic>
      <xdr:nvPicPr>
        <xdr:cNvPr id="4" name="图片 3" descr="C:/Users/HLQ/AppData/Local/Temp/picturecompress_20210614180850/output_6.jpgoutput_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8140" y="74627105"/>
          <a:ext cx="915035" cy="1370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81839</xdr:colOff>
      <xdr:row>60</xdr:row>
      <xdr:rowOff>134936</xdr:rowOff>
    </xdr:from>
    <xdr:to>
      <xdr:col>2</xdr:col>
      <xdr:colOff>1022771</xdr:colOff>
      <xdr:row>61</xdr:row>
      <xdr:rowOff>743512</xdr:rowOff>
    </xdr:to>
    <xdr:pic>
      <xdr:nvPicPr>
        <xdr:cNvPr id="5" name="图片 4" descr="C:/Users/HLQ/AppData/Local/Temp/picturecompress_20210614180850/output_7.jpgoutput_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59885" y="72886570"/>
          <a:ext cx="941070" cy="1370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57547</xdr:colOff>
      <xdr:row>40</xdr:row>
      <xdr:rowOff>453790</xdr:rowOff>
    </xdr:from>
    <xdr:to>
      <xdr:col>2</xdr:col>
      <xdr:colOff>1299110</xdr:colOff>
      <xdr:row>41</xdr:row>
      <xdr:rowOff>877807</xdr:rowOff>
    </xdr:to>
    <xdr:pic>
      <xdr:nvPicPr>
        <xdr:cNvPr id="6" name="Picture 9" descr="C:/Users/HLQ/AppData/Local/Temp/picturecompress_20210614180850/output_19.pngoutput_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4135755" y="52172870"/>
          <a:ext cx="1241425" cy="15671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65406</xdr:colOff>
      <xdr:row>44</xdr:row>
      <xdr:rowOff>468951</xdr:rowOff>
    </xdr:from>
    <xdr:to>
      <xdr:col>2</xdr:col>
      <xdr:colOff>1317503</xdr:colOff>
      <xdr:row>45</xdr:row>
      <xdr:rowOff>892967</xdr:rowOff>
    </xdr:to>
    <xdr:pic>
      <xdr:nvPicPr>
        <xdr:cNvPr id="7" name="Picture 10" descr="C:/Users/HLQ/AppData/Local/Temp/picturecompress_20210614180850/output_20.pngoutput_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4144010" y="57522110"/>
          <a:ext cx="1251585" cy="15671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183036</xdr:colOff>
      <xdr:row>43</xdr:row>
      <xdr:rowOff>97473</xdr:rowOff>
    </xdr:from>
    <xdr:to>
      <xdr:col>2</xdr:col>
      <xdr:colOff>1211520</xdr:colOff>
      <xdr:row>43</xdr:row>
      <xdr:rowOff>1381125</xdr:rowOff>
    </xdr:to>
    <xdr:pic>
      <xdr:nvPicPr>
        <xdr:cNvPr id="8" name="Picture 11" descr="C:/Users/HLQ/AppData/Local/Temp/picturecompress_20210614180850/output_21.pngoutput_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4261485" y="55626635"/>
          <a:ext cx="1028065" cy="12839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154145</xdr:colOff>
      <xdr:row>42</xdr:row>
      <xdr:rowOff>110489</xdr:rowOff>
    </xdr:from>
    <xdr:to>
      <xdr:col>2</xdr:col>
      <xdr:colOff>1195039</xdr:colOff>
      <xdr:row>42</xdr:row>
      <xdr:rowOff>1393030</xdr:rowOff>
    </xdr:to>
    <xdr:pic>
      <xdr:nvPicPr>
        <xdr:cNvPr id="9" name="Picture 12" descr="C:/Users/HLQ/AppData/Local/Temp/picturecompress_20210614180850/output_22.pngoutput_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4232275" y="54115335"/>
          <a:ext cx="1040765" cy="1282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53656</xdr:colOff>
      <xdr:row>6</xdr:row>
      <xdr:rowOff>312197</xdr:rowOff>
    </xdr:from>
    <xdr:to>
      <xdr:col>2</xdr:col>
      <xdr:colOff>1226341</xdr:colOff>
      <xdr:row>7</xdr:row>
      <xdr:rowOff>967586</xdr:rowOff>
    </xdr:to>
    <xdr:pic>
      <xdr:nvPicPr>
        <xdr:cNvPr id="10" name="Picture 1" descr="C:/Users/HLQ/AppData/Local/Temp/picturecompress_20210614180850/output_23.pngoutput_2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131945" y="6985635"/>
          <a:ext cx="1172845" cy="1942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103741</xdr:colOff>
      <xdr:row>23</xdr:row>
      <xdr:rowOff>370291</xdr:rowOff>
    </xdr:from>
    <xdr:to>
      <xdr:col>2</xdr:col>
      <xdr:colOff>1282345</xdr:colOff>
      <xdr:row>24</xdr:row>
      <xdr:rowOff>947257</xdr:rowOff>
    </xdr:to>
    <xdr:pic>
      <xdr:nvPicPr>
        <xdr:cNvPr id="11" name="Picture 4" descr="C:/Users/HLQ/AppData/Local/Temp/picturecompress_20210614180850/output_26.pngoutput_2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4182110" y="31769050"/>
          <a:ext cx="1178560" cy="1719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127236</xdr:colOff>
      <xdr:row>21</xdr:row>
      <xdr:rowOff>341315</xdr:rowOff>
    </xdr:from>
    <xdr:to>
      <xdr:col>2</xdr:col>
      <xdr:colOff>1286795</xdr:colOff>
      <xdr:row>22</xdr:row>
      <xdr:rowOff>918282</xdr:rowOff>
    </xdr:to>
    <xdr:pic>
      <xdr:nvPicPr>
        <xdr:cNvPr id="12" name="Picture 6" descr="C:/Users/HLQ/AppData/Local/Temp/picturecompress_20210614180850/output_28.pngoutput_2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4205605" y="29453840"/>
          <a:ext cx="1159510" cy="17202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127793</xdr:colOff>
      <xdr:row>27</xdr:row>
      <xdr:rowOff>691919</xdr:rowOff>
    </xdr:from>
    <xdr:to>
      <xdr:col>2</xdr:col>
      <xdr:colOff>1310036</xdr:colOff>
      <xdr:row>28</xdr:row>
      <xdr:rowOff>897613</xdr:rowOff>
    </xdr:to>
    <xdr:pic>
      <xdr:nvPicPr>
        <xdr:cNvPr id="14" name="Picture 11" descr="C:/Users/HLQ/AppData/Local/Temp/picturecompress_20210614180850/output_30.pngoutput_3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4206240" y="37424360"/>
          <a:ext cx="1182370" cy="17297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117869</xdr:colOff>
      <xdr:row>25</xdr:row>
      <xdr:rowOff>656118</xdr:rowOff>
    </xdr:from>
    <xdr:to>
      <xdr:col>2</xdr:col>
      <xdr:colOff>1297778</xdr:colOff>
      <xdr:row>26</xdr:row>
      <xdr:rowOff>861810</xdr:rowOff>
    </xdr:to>
    <xdr:pic>
      <xdr:nvPicPr>
        <xdr:cNvPr id="15" name="Picture 13" descr="C:/Users/HLQ/AppData/Local/Temp/picturecompress_20210614180850/output_31.pngoutput_3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4196080" y="34340800"/>
          <a:ext cx="1179830" cy="17297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20320</xdr:colOff>
      <xdr:row>80</xdr:row>
      <xdr:rowOff>33655</xdr:rowOff>
    </xdr:from>
    <xdr:to>
      <xdr:col>2</xdr:col>
      <xdr:colOff>1033780</xdr:colOff>
      <xdr:row>80</xdr:row>
      <xdr:rowOff>1009650</xdr:rowOff>
    </xdr:to>
    <xdr:pic>
      <xdr:nvPicPr>
        <xdr:cNvPr id="18" name="图片 17" descr="C:/Users/HLQ/AppData/Local/Temp/picturecompress_20210614180850/output_42.pngoutput_4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098925" y="98449765"/>
          <a:ext cx="101346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55880</xdr:colOff>
      <xdr:row>77</xdr:row>
      <xdr:rowOff>69850</xdr:rowOff>
    </xdr:from>
    <xdr:to>
      <xdr:col>2</xdr:col>
      <xdr:colOff>1036955</xdr:colOff>
      <xdr:row>77</xdr:row>
      <xdr:rowOff>1011555</xdr:rowOff>
    </xdr:to>
    <xdr:pic>
      <xdr:nvPicPr>
        <xdr:cNvPr id="19" name="图片 18" descr="C:/Users/HLQ/AppData/Local/Temp/picturecompress_20210614180850/output_43.pngoutput_4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/>
        <a:stretch>
          <a:fillRect/>
        </a:stretch>
      </xdr:blipFill>
      <xdr:spPr>
        <a:xfrm>
          <a:off x="4134485" y="95056960"/>
          <a:ext cx="981075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55880</xdr:colOff>
      <xdr:row>78</xdr:row>
      <xdr:rowOff>120015</xdr:rowOff>
    </xdr:from>
    <xdr:to>
      <xdr:col>2</xdr:col>
      <xdr:colOff>1036955</xdr:colOff>
      <xdr:row>78</xdr:row>
      <xdr:rowOff>1045210</xdr:rowOff>
    </xdr:to>
    <xdr:pic>
      <xdr:nvPicPr>
        <xdr:cNvPr id="20" name="图片 19" descr="C:/Users/HLQ/AppData/Local/Temp/picturecompress_20210614180850/output_44.pngoutput_4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/>
        <a:stretch>
          <a:fillRect/>
        </a:stretch>
      </xdr:blipFill>
      <xdr:spPr>
        <a:xfrm>
          <a:off x="4134485" y="96250125"/>
          <a:ext cx="9810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19685</xdr:colOff>
      <xdr:row>79</xdr:row>
      <xdr:rowOff>85725</xdr:rowOff>
    </xdr:from>
    <xdr:to>
      <xdr:col>2</xdr:col>
      <xdr:colOff>1033780</xdr:colOff>
      <xdr:row>79</xdr:row>
      <xdr:rowOff>1021080</xdr:rowOff>
    </xdr:to>
    <xdr:pic>
      <xdr:nvPicPr>
        <xdr:cNvPr id="21" name="图片 20" descr="C:/Users/HLQ/AppData/Local/Temp/picturecompress_20210614180850/output_45.pngoutput_4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/>
        <a:stretch>
          <a:fillRect/>
        </a:stretch>
      </xdr:blipFill>
      <xdr:spPr>
        <a:xfrm>
          <a:off x="4098290" y="97358835"/>
          <a:ext cx="101409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113664</xdr:colOff>
      <xdr:row>92</xdr:row>
      <xdr:rowOff>202804</xdr:rowOff>
    </xdr:from>
    <xdr:to>
      <xdr:col>2</xdr:col>
      <xdr:colOff>1349808</xdr:colOff>
      <xdr:row>92</xdr:row>
      <xdr:rowOff>922804</xdr:rowOff>
    </xdr:to>
    <xdr:pic>
      <xdr:nvPicPr>
        <xdr:cNvPr id="22" name="图片 21" descr="C:/Users/HLQ/AppData/Local/Temp/picturecompress_20210614180850/output_58.pngoutput_5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/>
        <a:stretch>
          <a:fillRect/>
        </a:stretch>
      </xdr:blipFill>
      <xdr:spPr>
        <a:xfrm>
          <a:off x="4191635" y="111907320"/>
          <a:ext cx="123634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95885</xdr:colOff>
      <xdr:row>93</xdr:row>
      <xdr:rowOff>224394</xdr:rowOff>
    </xdr:from>
    <xdr:to>
      <xdr:col>2</xdr:col>
      <xdr:colOff>1349965</xdr:colOff>
      <xdr:row>93</xdr:row>
      <xdr:rowOff>944394</xdr:rowOff>
    </xdr:to>
    <xdr:pic>
      <xdr:nvPicPr>
        <xdr:cNvPr id="23" name="图片 22" descr="C:/Users/HLQ/AppData/Local/Temp/picturecompress_20210614180850/output_59.pngoutput_5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/>
        <a:stretch>
          <a:fillRect/>
        </a:stretch>
      </xdr:blipFill>
      <xdr:spPr>
        <a:xfrm>
          <a:off x="4174490" y="112976660"/>
          <a:ext cx="125349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74929</xdr:colOff>
      <xdr:row>94</xdr:row>
      <xdr:rowOff>199788</xdr:rowOff>
    </xdr:from>
    <xdr:to>
      <xdr:col>2</xdr:col>
      <xdr:colOff>1372993</xdr:colOff>
      <xdr:row>94</xdr:row>
      <xdr:rowOff>919788</xdr:rowOff>
    </xdr:to>
    <xdr:pic>
      <xdr:nvPicPr>
        <xdr:cNvPr id="24" name="图片 23" descr="C:/Users/HLQ/AppData/Local/Temp/picturecompress_20210614180850/output_60.pngoutput_6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/>
        <a:stretch>
          <a:fillRect/>
        </a:stretch>
      </xdr:blipFill>
      <xdr:spPr>
        <a:xfrm>
          <a:off x="4152900" y="113999645"/>
          <a:ext cx="129857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88265</xdr:colOff>
      <xdr:row>95</xdr:row>
      <xdr:rowOff>199153</xdr:rowOff>
    </xdr:from>
    <xdr:to>
      <xdr:col>2</xdr:col>
      <xdr:colOff>1337998</xdr:colOff>
      <xdr:row>95</xdr:row>
      <xdr:rowOff>919153</xdr:rowOff>
    </xdr:to>
    <xdr:pic>
      <xdr:nvPicPr>
        <xdr:cNvPr id="25" name="图片 24" descr="C:/Users/HLQ/AppData/Local/Temp/picturecompress_20210614180850/output_61.pngoutput_6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/>
        <a:stretch>
          <a:fillRect/>
        </a:stretch>
      </xdr:blipFill>
      <xdr:spPr>
        <a:xfrm>
          <a:off x="4166870" y="115046760"/>
          <a:ext cx="124968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91996</xdr:colOff>
      <xdr:row>96</xdr:row>
      <xdr:rowOff>196851</xdr:rowOff>
    </xdr:from>
    <xdr:to>
      <xdr:col>2</xdr:col>
      <xdr:colOff>1355125</xdr:colOff>
      <xdr:row>96</xdr:row>
      <xdr:rowOff>916851</xdr:rowOff>
    </xdr:to>
    <xdr:pic>
      <xdr:nvPicPr>
        <xdr:cNvPr id="26" name="图片 25" descr="C:/Users/HLQ/AppData/Local/Temp/picturecompress_20210614180850/output_62.pngoutput_6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/>
        <a:stretch>
          <a:fillRect/>
        </a:stretch>
      </xdr:blipFill>
      <xdr:spPr>
        <a:xfrm>
          <a:off x="4170045" y="116092605"/>
          <a:ext cx="1263650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100251</xdr:colOff>
      <xdr:row>97</xdr:row>
      <xdr:rowOff>189866</xdr:rowOff>
    </xdr:from>
    <xdr:to>
      <xdr:col>2</xdr:col>
      <xdr:colOff>1289782</xdr:colOff>
      <xdr:row>97</xdr:row>
      <xdr:rowOff>909866</xdr:rowOff>
    </xdr:to>
    <xdr:pic>
      <xdr:nvPicPr>
        <xdr:cNvPr id="27" name="图片 26" descr="C:/Users/HLQ/AppData/Local/Temp/picturecompress_20210614180850/output_63.pngoutput_6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/>
        <a:stretch>
          <a:fillRect/>
        </a:stretch>
      </xdr:blipFill>
      <xdr:spPr>
        <a:xfrm>
          <a:off x="4178300" y="117133370"/>
          <a:ext cx="1189990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91599</xdr:colOff>
      <xdr:row>98</xdr:row>
      <xdr:rowOff>182008</xdr:rowOff>
    </xdr:from>
    <xdr:to>
      <xdr:col>2</xdr:col>
      <xdr:colOff>1331145</xdr:colOff>
      <xdr:row>98</xdr:row>
      <xdr:rowOff>902008</xdr:rowOff>
    </xdr:to>
    <xdr:pic>
      <xdr:nvPicPr>
        <xdr:cNvPr id="28" name="图片 27" descr="C:/Users/HLQ/AppData/Local/Temp/picturecompress_20210614180850/output_64.pngoutput_6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/>
        <a:stretch>
          <a:fillRect/>
        </a:stretch>
      </xdr:blipFill>
      <xdr:spPr>
        <a:xfrm>
          <a:off x="4170045" y="118172865"/>
          <a:ext cx="123952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108744</xdr:colOff>
      <xdr:row>99</xdr:row>
      <xdr:rowOff>202487</xdr:rowOff>
    </xdr:from>
    <xdr:to>
      <xdr:col>2</xdr:col>
      <xdr:colOff>1288437</xdr:colOff>
      <xdr:row>99</xdr:row>
      <xdr:rowOff>922487</xdr:rowOff>
    </xdr:to>
    <xdr:pic>
      <xdr:nvPicPr>
        <xdr:cNvPr id="29" name="图片 28" descr="C:/Users/HLQ/AppData/Local/Temp/picturecompress_20210614180850/output_65.pngoutput_6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/>
        <a:stretch>
          <a:fillRect/>
        </a:stretch>
      </xdr:blipFill>
      <xdr:spPr>
        <a:xfrm>
          <a:off x="4187190" y="119240935"/>
          <a:ext cx="11798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63805</xdr:colOff>
      <xdr:row>101</xdr:row>
      <xdr:rowOff>139858</xdr:rowOff>
    </xdr:from>
    <xdr:to>
      <xdr:col>2</xdr:col>
      <xdr:colOff>1332632</xdr:colOff>
      <xdr:row>101</xdr:row>
      <xdr:rowOff>859858</xdr:rowOff>
    </xdr:to>
    <xdr:pic>
      <xdr:nvPicPr>
        <xdr:cNvPr id="30" name="图片 29" descr="C:/Users/HLQ/AppData/Local/Temp/picturecompress_20210614180850/output_66.pngoutput_6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tretch>
          <a:fillRect/>
        </a:stretch>
      </xdr:blipFill>
      <xdr:spPr>
        <a:xfrm>
          <a:off x="4142105" y="121902855"/>
          <a:ext cx="12687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84760</xdr:colOff>
      <xdr:row>102</xdr:row>
      <xdr:rowOff>140127</xdr:rowOff>
    </xdr:from>
    <xdr:to>
      <xdr:col>2</xdr:col>
      <xdr:colOff>1330471</xdr:colOff>
      <xdr:row>102</xdr:row>
      <xdr:rowOff>860127</xdr:rowOff>
    </xdr:to>
    <xdr:pic>
      <xdr:nvPicPr>
        <xdr:cNvPr id="31" name="图片 30" descr="C:/Users/HLQ/AppData/Local/Temp/picturecompress_20210614180850/output_67.pngoutput_6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4163060" y="122950605"/>
          <a:ext cx="124587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93650</xdr:colOff>
      <xdr:row>103</xdr:row>
      <xdr:rowOff>111430</xdr:rowOff>
    </xdr:from>
    <xdr:to>
      <xdr:col>2</xdr:col>
      <xdr:colOff>1340487</xdr:colOff>
      <xdr:row>103</xdr:row>
      <xdr:rowOff>831430</xdr:rowOff>
    </xdr:to>
    <xdr:pic>
      <xdr:nvPicPr>
        <xdr:cNvPr id="32" name="图片 31" descr="C:/Users/HLQ/AppData/Local/Temp/picturecompress_20210614180850/output_68.pngoutput_6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/>
        <a:stretch>
          <a:fillRect/>
        </a:stretch>
      </xdr:blipFill>
      <xdr:spPr>
        <a:xfrm>
          <a:off x="4171950" y="123969780"/>
          <a:ext cx="124714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92380</xdr:colOff>
      <xdr:row>104</xdr:row>
      <xdr:rowOff>128245</xdr:rowOff>
    </xdr:from>
    <xdr:to>
      <xdr:col>2</xdr:col>
      <xdr:colOff>1379343</xdr:colOff>
      <xdr:row>104</xdr:row>
      <xdr:rowOff>848245</xdr:rowOff>
    </xdr:to>
    <xdr:pic>
      <xdr:nvPicPr>
        <xdr:cNvPr id="33" name="图片 32" descr="C:/Users/HLQ/AppData/Local/Temp/picturecompress_20210614180850/output_69.pngoutput_6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/>
        <a:stretch>
          <a:fillRect/>
        </a:stretch>
      </xdr:blipFill>
      <xdr:spPr>
        <a:xfrm>
          <a:off x="4170680" y="125034040"/>
          <a:ext cx="128714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271462</xdr:colOff>
      <xdr:row>14</xdr:row>
      <xdr:rowOff>87313</xdr:rowOff>
    </xdr:from>
    <xdr:to>
      <xdr:col>2</xdr:col>
      <xdr:colOff>980626</xdr:colOff>
      <xdr:row>14</xdr:row>
      <xdr:rowOff>1491313</xdr:rowOff>
    </xdr:to>
    <xdr:pic>
      <xdr:nvPicPr>
        <xdr:cNvPr id="34" name="图片 33" descr="C:/Users/HLQ/AppData/Local/Temp/picturecompress_20210614180850/output_98.pngoutput_9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/>
        <a:stretch>
          <a:fillRect/>
        </a:stretch>
      </xdr:blipFill>
      <xdr:spPr>
        <a:xfrm>
          <a:off x="4349750" y="21071205"/>
          <a:ext cx="709295" cy="140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107698</xdr:colOff>
      <xdr:row>15</xdr:row>
      <xdr:rowOff>104373</xdr:rowOff>
    </xdr:from>
    <xdr:to>
      <xdr:col>2</xdr:col>
      <xdr:colOff>1157938</xdr:colOff>
      <xdr:row>16</xdr:row>
      <xdr:rowOff>1029152</xdr:rowOff>
    </xdr:to>
    <xdr:pic>
      <xdr:nvPicPr>
        <xdr:cNvPr id="35" name="图片 34" descr="C:/Users/HLQ/AppData/Local/Temp/picturecompress_20210614180850/output_99.pngoutput_9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/>
        <a:stretch>
          <a:fillRect/>
        </a:stretch>
      </xdr:blipFill>
      <xdr:spPr>
        <a:xfrm rot="21440025">
          <a:off x="4185920" y="22612350"/>
          <a:ext cx="1050290" cy="206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125023</xdr:colOff>
      <xdr:row>17</xdr:row>
      <xdr:rowOff>75861</xdr:rowOff>
    </xdr:from>
    <xdr:to>
      <xdr:col>2</xdr:col>
      <xdr:colOff>1187463</xdr:colOff>
      <xdr:row>18</xdr:row>
      <xdr:rowOff>1049053</xdr:rowOff>
    </xdr:to>
    <xdr:pic>
      <xdr:nvPicPr>
        <xdr:cNvPr id="36" name="图片 35" descr="C:/Users/HLQ/AppData/Local/Temp/picturecompress_20210614180850/output_100.pngoutput_10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/>
        <a:stretch>
          <a:fillRect/>
        </a:stretch>
      </xdr:blipFill>
      <xdr:spPr>
        <a:xfrm rot="21434336">
          <a:off x="4203065" y="24869775"/>
          <a:ext cx="1062990" cy="211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352981</xdr:colOff>
      <xdr:row>19</xdr:row>
      <xdr:rowOff>37704</xdr:rowOff>
    </xdr:from>
    <xdr:to>
      <xdr:col>2</xdr:col>
      <xdr:colOff>1061616</xdr:colOff>
      <xdr:row>19</xdr:row>
      <xdr:rowOff>1441704</xdr:rowOff>
    </xdr:to>
    <xdr:pic>
      <xdr:nvPicPr>
        <xdr:cNvPr id="37" name="图片 36" descr="C:/Users/HLQ/AppData/Local/Temp/picturecompress_20210614180850/output_101.pngoutput_10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/>
        <a:stretch>
          <a:fillRect/>
        </a:stretch>
      </xdr:blipFill>
      <xdr:spPr>
        <a:xfrm rot="21427884">
          <a:off x="4431030" y="27117675"/>
          <a:ext cx="708660" cy="140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71959</xdr:colOff>
      <xdr:row>30</xdr:row>
      <xdr:rowOff>505409</xdr:rowOff>
    </xdr:from>
    <xdr:to>
      <xdr:col>2</xdr:col>
      <xdr:colOff>1345405</xdr:colOff>
      <xdr:row>31</xdr:row>
      <xdr:rowOff>911747</xdr:rowOff>
    </xdr:to>
    <xdr:pic>
      <xdr:nvPicPr>
        <xdr:cNvPr id="38" name="图片 37" descr="C:/Users/HLQ/AppData/Local/Temp/picturecompress_20210614180850/output_104.pngoutput_10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/>
        <a:stretch>
          <a:fillRect/>
        </a:stretch>
      </xdr:blipFill>
      <xdr:spPr>
        <a:xfrm>
          <a:off x="4150360" y="40794305"/>
          <a:ext cx="1273175" cy="154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50563</xdr:colOff>
      <xdr:row>32</xdr:row>
      <xdr:rowOff>477927</xdr:rowOff>
    </xdr:from>
    <xdr:to>
      <xdr:col>2</xdr:col>
      <xdr:colOff>1353764</xdr:colOff>
      <xdr:row>33</xdr:row>
      <xdr:rowOff>901944</xdr:rowOff>
    </xdr:to>
    <xdr:pic>
      <xdr:nvPicPr>
        <xdr:cNvPr id="39" name="图片 38" descr="C:/Users/HLQ/AppData/Local/Temp/picturecompress_20210614180850/output_105.pngoutput_10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/>
        <a:stretch>
          <a:fillRect/>
        </a:stretch>
      </xdr:blipFill>
      <xdr:spPr>
        <a:xfrm>
          <a:off x="4128770" y="43053000"/>
          <a:ext cx="1303020" cy="156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35085</xdr:colOff>
      <xdr:row>34</xdr:row>
      <xdr:rowOff>513844</xdr:rowOff>
    </xdr:from>
    <xdr:to>
      <xdr:col>2</xdr:col>
      <xdr:colOff>1346530</xdr:colOff>
      <xdr:row>35</xdr:row>
      <xdr:rowOff>945075</xdr:rowOff>
    </xdr:to>
    <xdr:pic>
      <xdr:nvPicPr>
        <xdr:cNvPr id="40" name="图片 39" descr="C:/Users/HLQ/AppData/Local/Temp/picturecompress_20210614180850/output_106.pngoutput_10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tretch>
          <a:fillRect/>
        </a:stretch>
      </xdr:blipFill>
      <xdr:spPr>
        <a:xfrm>
          <a:off x="4113530" y="45375195"/>
          <a:ext cx="1311275" cy="157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44211</xdr:colOff>
      <xdr:row>36</xdr:row>
      <xdr:rowOff>536673</xdr:rowOff>
    </xdr:from>
    <xdr:to>
      <xdr:col>2</xdr:col>
      <xdr:colOff>1367470</xdr:colOff>
      <xdr:row>37</xdr:row>
      <xdr:rowOff>967901</xdr:rowOff>
    </xdr:to>
    <xdr:pic>
      <xdr:nvPicPr>
        <xdr:cNvPr id="41" name="图片 40" descr="C:/Users/HLQ/AppData/Local/Temp/picturecompress_20210614180850/output_107.pngoutput_10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/>
        <a:stretch>
          <a:fillRect/>
        </a:stretch>
      </xdr:blipFill>
      <xdr:spPr>
        <a:xfrm>
          <a:off x="4122420" y="47684055"/>
          <a:ext cx="1323340" cy="157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48816</xdr:colOff>
      <xdr:row>38</xdr:row>
      <xdr:rowOff>462285</xdr:rowOff>
    </xdr:from>
    <xdr:to>
      <xdr:col>2</xdr:col>
      <xdr:colOff>1329465</xdr:colOff>
      <xdr:row>39</xdr:row>
      <xdr:rowOff>838711</xdr:rowOff>
    </xdr:to>
    <xdr:pic>
      <xdr:nvPicPr>
        <xdr:cNvPr id="42" name="图片 41" descr="C:/Users/HLQ/AppData/Local/Temp/picturecompress_20210614180850/output_126.pngoutput_12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/>
        <a:stretch>
          <a:fillRect/>
        </a:stretch>
      </xdr:blipFill>
      <xdr:spPr>
        <a:xfrm>
          <a:off x="4126865" y="49895760"/>
          <a:ext cx="1280795" cy="151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122236</xdr:colOff>
      <xdr:row>51</xdr:row>
      <xdr:rowOff>304799</xdr:rowOff>
    </xdr:from>
    <xdr:to>
      <xdr:col>2</xdr:col>
      <xdr:colOff>1363648</xdr:colOff>
      <xdr:row>52</xdr:row>
      <xdr:rowOff>927897</xdr:rowOff>
    </xdr:to>
    <xdr:pic>
      <xdr:nvPicPr>
        <xdr:cNvPr id="44" name="图片 43" descr="C:/Users/HLQ/AppData/Local/Temp/picturecompress_20210614180850/output_132.pngoutput_13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/>
        <a:stretch>
          <a:fillRect/>
        </a:stretch>
      </xdr:blipFill>
      <xdr:spPr>
        <a:xfrm>
          <a:off x="4200525" y="64571880"/>
          <a:ext cx="1241425" cy="172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130175</xdr:colOff>
      <xdr:row>49</xdr:row>
      <xdr:rowOff>304799</xdr:rowOff>
    </xdr:from>
    <xdr:to>
      <xdr:col>2</xdr:col>
      <xdr:colOff>1348283</xdr:colOff>
      <xdr:row>50</xdr:row>
      <xdr:rowOff>927896</xdr:rowOff>
    </xdr:to>
    <xdr:pic>
      <xdr:nvPicPr>
        <xdr:cNvPr id="45" name="图片 44" descr="C:/Users/HLQ/AppData/Local/Temp/picturecompress_20210614180850/output_135.pngoutput_13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/>
        <a:stretch>
          <a:fillRect/>
        </a:stretch>
      </xdr:blipFill>
      <xdr:spPr>
        <a:xfrm>
          <a:off x="4208780" y="62362080"/>
          <a:ext cx="1217930" cy="172847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126207</xdr:colOff>
      <xdr:row>53</xdr:row>
      <xdr:rowOff>285750</xdr:rowOff>
    </xdr:from>
    <xdr:ext cx="1216172" cy="1728000"/>
    <xdr:pic>
      <xdr:nvPicPr>
        <xdr:cNvPr id="46" name="图片 45" descr="C:/Users/HLQ/AppData/Local/Temp/picturecompress_20210614180850/output_133.pngoutput_1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/>
        <a:stretch>
          <a:fillRect/>
        </a:stretch>
      </xdr:blipFill>
      <xdr:spPr>
        <a:xfrm>
          <a:off x="4204335" y="66763265"/>
          <a:ext cx="1216025" cy="172783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</xdr:col>
      <xdr:colOff>132554</xdr:colOff>
      <xdr:row>47</xdr:row>
      <xdr:rowOff>285750</xdr:rowOff>
    </xdr:from>
    <xdr:to>
      <xdr:col>2</xdr:col>
      <xdr:colOff>1334460</xdr:colOff>
      <xdr:row>48</xdr:row>
      <xdr:rowOff>908848</xdr:rowOff>
    </xdr:to>
    <xdr:pic>
      <xdr:nvPicPr>
        <xdr:cNvPr id="47" name="图片 46" descr="C:/Users/HLQ/AppData/Local/Temp/picturecompress_20210614180850/output_134.pngoutput_13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/>
        <a:stretch>
          <a:fillRect/>
        </a:stretch>
      </xdr:blipFill>
      <xdr:spPr>
        <a:xfrm>
          <a:off x="4210685" y="60133865"/>
          <a:ext cx="1202055" cy="172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148827</xdr:colOff>
      <xdr:row>66</xdr:row>
      <xdr:rowOff>59529</xdr:rowOff>
    </xdr:from>
    <xdr:to>
      <xdr:col>2</xdr:col>
      <xdr:colOff>1004370</xdr:colOff>
      <xdr:row>66</xdr:row>
      <xdr:rowOff>1463529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/>
        <a:stretch>
          <a:fillRect/>
        </a:stretch>
      </xdr:blipFill>
      <xdr:spPr>
        <a:xfrm>
          <a:off x="4227195" y="79415005"/>
          <a:ext cx="855345" cy="1403985"/>
        </a:xfrm>
        <a:prstGeom prst="rect">
          <a:avLst/>
        </a:prstGeom>
      </xdr:spPr>
    </xdr:pic>
    <xdr:clientData/>
  </xdr:twoCellAnchor>
  <xdr:twoCellAnchor editAs="oneCell">
    <xdr:from>
      <xdr:col>2</xdr:col>
      <xdr:colOff>168675</xdr:colOff>
      <xdr:row>67</xdr:row>
      <xdr:rowOff>59532</xdr:rowOff>
    </xdr:from>
    <xdr:to>
      <xdr:col>2</xdr:col>
      <xdr:colOff>977616</xdr:colOff>
      <xdr:row>67</xdr:row>
      <xdr:rowOff>1463532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/>
        <a:stretch>
          <a:fillRect/>
        </a:stretch>
      </xdr:blipFill>
      <xdr:spPr>
        <a:xfrm>
          <a:off x="4246880" y="80939005"/>
          <a:ext cx="808990" cy="1403985"/>
        </a:xfrm>
        <a:prstGeom prst="rect">
          <a:avLst/>
        </a:prstGeom>
      </xdr:spPr>
    </xdr:pic>
    <xdr:clientData/>
  </xdr:twoCellAnchor>
  <xdr:twoCellAnchor editAs="oneCell">
    <xdr:from>
      <xdr:col>2</xdr:col>
      <xdr:colOff>188518</xdr:colOff>
      <xdr:row>65</xdr:row>
      <xdr:rowOff>69454</xdr:rowOff>
    </xdr:from>
    <xdr:to>
      <xdr:col>2</xdr:col>
      <xdr:colOff>978487</xdr:colOff>
      <xdr:row>65</xdr:row>
      <xdr:rowOff>1473454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/>
        <a:stretch>
          <a:fillRect/>
        </a:stretch>
      </xdr:blipFill>
      <xdr:spPr>
        <a:xfrm>
          <a:off x="4266565" y="77901165"/>
          <a:ext cx="789940" cy="1403985"/>
        </a:xfrm>
        <a:prstGeom prst="rect">
          <a:avLst/>
        </a:prstGeom>
      </xdr:spPr>
    </xdr:pic>
    <xdr:clientData/>
  </xdr:twoCellAnchor>
  <xdr:twoCellAnchor editAs="oneCell">
    <xdr:from>
      <xdr:col>2</xdr:col>
      <xdr:colOff>148830</xdr:colOff>
      <xdr:row>64</xdr:row>
      <xdr:rowOff>69454</xdr:rowOff>
    </xdr:from>
    <xdr:to>
      <xdr:col>2</xdr:col>
      <xdr:colOff>975617</xdr:colOff>
      <xdr:row>64</xdr:row>
      <xdr:rowOff>1473454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/>
        <a:stretch>
          <a:fillRect/>
        </a:stretch>
      </xdr:blipFill>
      <xdr:spPr>
        <a:xfrm>
          <a:off x="4227195" y="76377165"/>
          <a:ext cx="826770" cy="1403985"/>
        </a:xfrm>
        <a:prstGeom prst="rect">
          <a:avLst/>
        </a:prstGeom>
      </xdr:spPr>
    </xdr:pic>
    <xdr:clientData/>
  </xdr:twoCellAnchor>
  <xdr:twoCellAnchor editAs="oneCell">
    <xdr:from>
      <xdr:col>2</xdr:col>
      <xdr:colOff>95464</xdr:colOff>
      <xdr:row>68</xdr:row>
      <xdr:rowOff>137835</xdr:rowOff>
    </xdr:from>
    <xdr:to>
      <xdr:col>2</xdr:col>
      <xdr:colOff>1000551</xdr:colOff>
      <xdr:row>68</xdr:row>
      <xdr:rowOff>1829835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/>
        <a:stretch>
          <a:fillRect/>
        </a:stretch>
      </xdr:blipFill>
      <xdr:spPr>
        <a:xfrm>
          <a:off x="4173855" y="82541745"/>
          <a:ext cx="904875" cy="1691640"/>
        </a:xfrm>
        <a:prstGeom prst="rect">
          <a:avLst/>
        </a:prstGeom>
      </xdr:spPr>
    </xdr:pic>
    <xdr:clientData/>
  </xdr:twoCellAnchor>
  <xdr:twoCellAnchor editAs="oneCell">
    <xdr:from>
      <xdr:col>2</xdr:col>
      <xdr:colOff>108336</xdr:colOff>
      <xdr:row>69</xdr:row>
      <xdr:rowOff>106191</xdr:rowOff>
    </xdr:from>
    <xdr:to>
      <xdr:col>2</xdr:col>
      <xdr:colOff>1013644</xdr:colOff>
      <xdr:row>69</xdr:row>
      <xdr:rowOff>1798191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tretch>
          <a:fillRect/>
        </a:stretch>
      </xdr:blipFill>
      <xdr:spPr>
        <a:xfrm>
          <a:off x="4186555" y="84482940"/>
          <a:ext cx="905510" cy="1691640"/>
        </a:xfrm>
        <a:prstGeom prst="rect">
          <a:avLst/>
        </a:prstGeom>
      </xdr:spPr>
    </xdr:pic>
    <xdr:clientData/>
  </xdr:twoCellAnchor>
  <xdr:twoCellAnchor editAs="oneCell">
    <xdr:from>
      <xdr:col>2</xdr:col>
      <xdr:colOff>168674</xdr:colOff>
      <xdr:row>8</xdr:row>
      <xdr:rowOff>117074</xdr:rowOff>
    </xdr:from>
    <xdr:to>
      <xdr:col>2</xdr:col>
      <xdr:colOff>1168732</xdr:colOff>
      <xdr:row>8</xdr:row>
      <xdr:rowOff>1916903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/>
        <a:stretch>
          <a:fillRect/>
        </a:stretch>
      </xdr:blipFill>
      <xdr:spPr>
        <a:xfrm>
          <a:off x="4246880" y="9364980"/>
          <a:ext cx="1000125" cy="179959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230187</xdr:colOff>
      <xdr:row>11</xdr:row>
      <xdr:rowOff>79382</xdr:rowOff>
    </xdr:from>
    <xdr:to>
      <xdr:col>2</xdr:col>
      <xdr:colOff>1250154</xdr:colOff>
      <xdr:row>11</xdr:row>
      <xdr:rowOff>2014704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/>
        <a:stretch>
          <a:fillRect/>
        </a:stretch>
      </xdr:blipFill>
      <xdr:spPr>
        <a:xfrm>
          <a:off x="4308475" y="14092555"/>
          <a:ext cx="1019810" cy="1934845"/>
        </a:xfrm>
        <a:prstGeom prst="rect">
          <a:avLst/>
        </a:prstGeom>
      </xdr:spPr>
    </xdr:pic>
    <xdr:clientData/>
  </xdr:twoCellAnchor>
  <xdr:twoCellAnchor editAs="oneCell">
    <xdr:from>
      <xdr:col>2</xdr:col>
      <xdr:colOff>182562</xdr:colOff>
      <xdr:row>9</xdr:row>
      <xdr:rowOff>228206</xdr:rowOff>
    </xdr:from>
    <xdr:to>
      <xdr:col>2</xdr:col>
      <xdr:colOff>1297781</xdr:colOff>
      <xdr:row>10</xdr:row>
      <xdr:rowOff>1037252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/>
        <a:stretch>
          <a:fillRect/>
        </a:stretch>
      </xdr:blipFill>
      <xdr:spPr>
        <a:xfrm>
          <a:off x="4260850" y="11666855"/>
          <a:ext cx="1115060" cy="2096135"/>
        </a:xfrm>
        <a:prstGeom prst="rect">
          <a:avLst/>
        </a:prstGeom>
      </xdr:spPr>
    </xdr:pic>
    <xdr:clientData/>
  </xdr:twoCellAnchor>
  <xdr:twoCellAnchor editAs="oneCell">
    <xdr:from>
      <xdr:col>2</xdr:col>
      <xdr:colOff>49611</xdr:colOff>
      <xdr:row>81</xdr:row>
      <xdr:rowOff>39688</xdr:rowOff>
    </xdr:from>
    <xdr:to>
      <xdr:col>2</xdr:col>
      <xdr:colOff>1010508</xdr:colOff>
      <xdr:row>81</xdr:row>
      <xdr:rowOff>1047688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/>
        <a:stretch>
          <a:fillRect/>
        </a:stretch>
      </xdr:blipFill>
      <xdr:spPr>
        <a:xfrm>
          <a:off x="4128135" y="99598480"/>
          <a:ext cx="960755" cy="1007745"/>
        </a:xfrm>
        <a:prstGeom prst="rect">
          <a:avLst/>
        </a:prstGeom>
      </xdr:spPr>
    </xdr:pic>
    <xdr:clientData/>
  </xdr:twoCellAnchor>
  <xdr:twoCellAnchor editAs="oneCell">
    <xdr:from>
      <xdr:col>2</xdr:col>
      <xdr:colOff>59533</xdr:colOff>
      <xdr:row>84</xdr:row>
      <xdr:rowOff>39688</xdr:rowOff>
    </xdr:from>
    <xdr:to>
      <xdr:col>2</xdr:col>
      <xdr:colOff>992278</xdr:colOff>
      <xdr:row>84</xdr:row>
      <xdr:rowOff>1011688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/>
        <a:stretch>
          <a:fillRect/>
        </a:stretch>
      </xdr:blipFill>
      <xdr:spPr>
        <a:xfrm>
          <a:off x="4137660" y="103027480"/>
          <a:ext cx="932815" cy="972185"/>
        </a:xfrm>
        <a:prstGeom prst="rect">
          <a:avLst/>
        </a:prstGeom>
      </xdr:spPr>
    </xdr:pic>
    <xdr:clientData/>
  </xdr:twoCellAnchor>
  <xdr:twoCellAnchor editAs="oneCell">
    <xdr:from>
      <xdr:col>2</xdr:col>
      <xdr:colOff>89299</xdr:colOff>
      <xdr:row>82</xdr:row>
      <xdr:rowOff>49610</xdr:rowOff>
    </xdr:from>
    <xdr:to>
      <xdr:col>2</xdr:col>
      <xdr:colOff>1015332</xdr:colOff>
      <xdr:row>82</xdr:row>
      <xdr:rowOff>1021610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/>
        <a:stretch>
          <a:fillRect/>
        </a:stretch>
      </xdr:blipFill>
      <xdr:spPr>
        <a:xfrm>
          <a:off x="4167505" y="100751640"/>
          <a:ext cx="925830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79376</xdr:colOff>
      <xdr:row>83</xdr:row>
      <xdr:rowOff>49610</xdr:rowOff>
    </xdr:from>
    <xdr:to>
      <xdr:col>2</xdr:col>
      <xdr:colOff>925391</xdr:colOff>
      <xdr:row>83</xdr:row>
      <xdr:rowOff>1021610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/>
        <a:stretch>
          <a:fillRect/>
        </a:stretch>
      </xdr:blipFill>
      <xdr:spPr>
        <a:xfrm>
          <a:off x="4157980" y="101894640"/>
          <a:ext cx="845820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88748</xdr:colOff>
      <xdr:row>100</xdr:row>
      <xdr:rowOff>157512</xdr:rowOff>
    </xdr:from>
    <xdr:to>
      <xdr:col>2</xdr:col>
      <xdr:colOff>1356366</xdr:colOff>
      <xdr:row>100</xdr:row>
      <xdr:rowOff>1466850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tretch>
          <a:fillRect/>
        </a:stretch>
      </xdr:blipFill>
      <xdr:spPr>
        <a:xfrm>
          <a:off x="4166870" y="120244235"/>
          <a:ext cx="1268095" cy="1309370"/>
        </a:xfrm>
        <a:prstGeom prst="rect">
          <a:avLst/>
        </a:prstGeom>
      </xdr:spPr>
    </xdr:pic>
    <xdr:clientData/>
  </xdr:twoCellAnchor>
  <xdr:twoCellAnchor editAs="oneCell">
    <xdr:from>
      <xdr:col>1</xdr:col>
      <xdr:colOff>90400</xdr:colOff>
      <xdr:row>38</xdr:row>
      <xdr:rowOff>118780</xdr:rowOff>
    </xdr:from>
    <xdr:to>
      <xdr:col>1</xdr:col>
      <xdr:colOff>2035784</xdr:colOff>
      <xdr:row>39</xdr:row>
      <xdr:rowOff>36633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/>
        <a:stretch>
          <a:fillRect/>
        </a:stretch>
      </xdr:blipFill>
      <xdr:spPr>
        <a:xfrm>
          <a:off x="756920" y="49552225"/>
          <a:ext cx="1945005" cy="1060450"/>
        </a:xfrm>
        <a:prstGeom prst="rect">
          <a:avLst/>
        </a:prstGeom>
      </xdr:spPr>
    </xdr:pic>
    <xdr:clientData/>
  </xdr:twoCellAnchor>
  <xdr:twoCellAnchor editAs="oneCell">
    <xdr:from>
      <xdr:col>1</xdr:col>
      <xdr:colOff>71806</xdr:colOff>
      <xdr:row>44</xdr:row>
      <xdr:rowOff>1021</xdr:rowOff>
    </xdr:from>
    <xdr:to>
      <xdr:col>1</xdr:col>
      <xdr:colOff>1866110</xdr:colOff>
      <xdr:row>45</xdr:row>
      <xdr:rowOff>656484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/>
        <a:stretch>
          <a:fillRect/>
        </a:stretch>
      </xdr:blipFill>
      <xdr:spPr>
        <a:xfrm>
          <a:off x="738505" y="57054115"/>
          <a:ext cx="1793875" cy="1798320"/>
        </a:xfrm>
        <a:prstGeom prst="rect">
          <a:avLst/>
        </a:prstGeom>
      </xdr:spPr>
    </xdr:pic>
    <xdr:clientData/>
  </xdr:twoCellAnchor>
  <xdr:twoCellAnchor editAs="oneCell">
    <xdr:from>
      <xdr:col>1</xdr:col>
      <xdr:colOff>30726</xdr:colOff>
      <xdr:row>18</xdr:row>
      <xdr:rowOff>176672</xdr:rowOff>
    </xdr:from>
    <xdr:to>
      <xdr:col>1</xdr:col>
      <xdr:colOff>2296754</xdr:colOff>
      <xdr:row>19</xdr:row>
      <xdr:rowOff>1021273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/>
        <a:stretch>
          <a:fillRect/>
        </a:stretch>
      </xdr:blipFill>
      <xdr:spPr>
        <a:xfrm>
          <a:off x="697230" y="26113740"/>
          <a:ext cx="2265680" cy="1987550"/>
        </a:xfrm>
        <a:prstGeom prst="rect">
          <a:avLst/>
        </a:prstGeom>
      </xdr:spPr>
    </xdr:pic>
    <xdr:clientData/>
  </xdr:twoCellAnchor>
  <xdr:twoCellAnchor editAs="oneCell">
    <xdr:from>
      <xdr:col>1</xdr:col>
      <xdr:colOff>107747</xdr:colOff>
      <xdr:row>11</xdr:row>
      <xdr:rowOff>1177130</xdr:rowOff>
    </xdr:from>
    <xdr:to>
      <xdr:col>1</xdr:col>
      <xdr:colOff>1943265</xdr:colOff>
      <xdr:row>12</xdr:row>
      <xdr:rowOff>927205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/>
        <a:stretch>
          <a:fillRect/>
        </a:stretch>
      </xdr:blipFill>
      <xdr:spPr>
        <a:xfrm>
          <a:off x="774065" y="15189835"/>
          <a:ext cx="1835785" cy="1812925"/>
        </a:xfrm>
        <a:prstGeom prst="rect">
          <a:avLst/>
        </a:prstGeom>
      </xdr:spPr>
    </xdr:pic>
    <xdr:clientData/>
  </xdr:twoCellAnchor>
  <xdr:twoCellAnchor editAs="oneCell">
    <xdr:from>
      <xdr:col>2</xdr:col>
      <xdr:colOff>324136</xdr:colOff>
      <xdr:row>106</xdr:row>
      <xdr:rowOff>356582</xdr:rowOff>
    </xdr:from>
    <xdr:to>
      <xdr:col>2</xdr:col>
      <xdr:colOff>1252991</xdr:colOff>
      <xdr:row>106</xdr:row>
      <xdr:rowOff>1606604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/>
        <a:stretch>
          <a:fillRect/>
        </a:stretch>
      </xdr:blipFill>
      <xdr:spPr>
        <a:xfrm rot="5400000">
          <a:off x="4241800" y="126979680"/>
          <a:ext cx="1250315" cy="929005"/>
        </a:xfrm>
        <a:prstGeom prst="rect">
          <a:avLst/>
        </a:prstGeom>
      </xdr:spPr>
    </xdr:pic>
    <xdr:clientData/>
  </xdr:twoCellAnchor>
  <xdr:twoCellAnchor editAs="oneCell">
    <xdr:from>
      <xdr:col>2</xdr:col>
      <xdr:colOff>262763</xdr:colOff>
      <xdr:row>107</xdr:row>
      <xdr:rowOff>314887</xdr:rowOff>
    </xdr:from>
    <xdr:to>
      <xdr:col>2</xdr:col>
      <xdr:colOff>1191618</xdr:colOff>
      <xdr:row>107</xdr:row>
      <xdr:rowOff>1541153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/>
        <a:stretch>
          <a:fillRect/>
        </a:stretch>
      </xdr:blipFill>
      <xdr:spPr>
        <a:xfrm rot="5400000">
          <a:off x="4192270" y="128907540"/>
          <a:ext cx="1226185" cy="928370"/>
        </a:xfrm>
        <a:prstGeom prst="rect">
          <a:avLst/>
        </a:prstGeom>
      </xdr:spPr>
    </xdr:pic>
    <xdr:clientData/>
  </xdr:twoCellAnchor>
  <xdr:twoCellAnchor editAs="oneCell">
    <xdr:from>
      <xdr:col>2</xdr:col>
      <xdr:colOff>223243</xdr:colOff>
      <xdr:row>108</xdr:row>
      <xdr:rowOff>296271</xdr:rowOff>
    </xdr:from>
    <xdr:to>
      <xdr:col>2</xdr:col>
      <xdr:colOff>669184</xdr:colOff>
      <xdr:row>108</xdr:row>
      <xdr:rowOff>1052271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/>
        <a:stretch>
          <a:fillRect/>
        </a:stretch>
      </xdr:blipFill>
      <xdr:spPr>
        <a:xfrm>
          <a:off x="4301490" y="130721100"/>
          <a:ext cx="445770" cy="756285"/>
        </a:xfrm>
        <a:prstGeom prst="rect">
          <a:avLst/>
        </a:prstGeom>
      </xdr:spPr>
    </xdr:pic>
    <xdr:clientData/>
  </xdr:twoCellAnchor>
  <xdr:twoCellAnchor editAs="oneCell">
    <xdr:from>
      <xdr:col>2</xdr:col>
      <xdr:colOff>537767</xdr:colOff>
      <xdr:row>108</xdr:row>
      <xdr:rowOff>789963</xdr:rowOff>
    </xdr:from>
    <xdr:to>
      <xdr:col>2</xdr:col>
      <xdr:colOff>1011748</xdr:colOff>
      <xdr:row>108</xdr:row>
      <xdr:rowOff>1581963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/>
        <a:stretch>
          <a:fillRect/>
        </a:stretch>
      </xdr:blipFill>
      <xdr:spPr>
        <a:xfrm rot="1605185">
          <a:off x="4615815" y="131215130"/>
          <a:ext cx="474345" cy="791845"/>
        </a:xfrm>
        <a:prstGeom prst="rect">
          <a:avLst/>
        </a:prstGeom>
      </xdr:spPr>
    </xdr:pic>
    <xdr:clientData/>
  </xdr:twoCellAnchor>
  <xdr:twoCellAnchor editAs="oneCell">
    <xdr:from>
      <xdr:col>2</xdr:col>
      <xdr:colOff>545447</xdr:colOff>
      <xdr:row>109</xdr:row>
      <xdr:rowOff>805020</xdr:rowOff>
    </xdr:from>
    <xdr:to>
      <xdr:col>2</xdr:col>
      <xdr:colOff>1020166</xdr:colOff>
      <xdr:row>109</xdr:row>
      <xdr:rowOff>1597020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/>
        <a:stretch>
          <a:fillRect/>
        </a:stretch>
      </xdr:blipFill>
      <xdr:spPr>
        <a:xfrm rot="1552475">
          <a:off x="4623435" y="133210935"/>
          <a:ext cx="474980" cy="791845"/>
        </a:xfrm>
        <a:prstGeom prst="rect">
          <a:avLst/>
        </a:prstGeom>
      </xdr:spPr>
    </xdr:pic>
    <xdr:clientData/>
  </xdr:twoCellAnchor>
  <xdr:twoCellAnchor editAs="oneCell">
    <xdr:from>
      <xdr:col>2</xdr:col>
      <xdr:colOff>243797</xdr:colOff>
      <xdr:row>109</xdr:row>
      <xdr:rowOff>308627</xdr:rowOff>
    </xdr:from>
    <xdr:to>
      <xdr:col>2</xdr:col>
      <xdr:colOff>663527</xdr:colOff>
      <xdr:row>109</xdr:row>
      <xdr:rowOff>1028627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/>
        <a:stretch>
          <a:fillRect/>
        </a:stretch>
      </xdr:blipFill>
      <xdr:spPr>
        <a:xfrm>
          <a:off x="4321810" y="132715000"/>
          <a:ext cx="419735" cy="719455"/>
        </a:xfrm>
        <a:prstGeom prst="rect">
          <a:avLst/>
        </a:prstGeom>
      </xdr:spPr>
    </xdr:pic>
    <xdr:clientData/>
  </xdr:twoCellAnchor>
  <xdr:twoCellAnchor editAs="oneCell">
    <xdr:from>
      <xdr:col>2</xdr:col>
      <xdr:colOff>64363</xdr:colOff>
      <xdr:row>111</xdr:row>
      <xdr:rowOff>38405</xdr:rowOff>
    </xdr:from>
    <xdr:to>
      <xdr:col>2</xdr:col>
      <xdr:colOff>767027</xdr:colOff>
      <xdr:row>111</xdr:row>
      <xdr:rowOff>1370405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/>
        <a:stretch>
          <a:fillRect/>
        </a:stretch>
      </xdr:blipFill>
      <xdr:spPr>
        <a:xfrm>
          <a:off x="4142740" y="134934325"/>
          <a:ext cx="702310" cy="1332230"/>
        </a:xfrm>
        <a:prstGeom prst="rect">
          <a:avLst/>
        </a:prstGeom>
      </xdr:spPr>
    </xdr:pic>
    <xdr:clientData/>
  </xdr:twoCellAnchor>
  <xdr:twoCellAnchor editAs="oneCell">
    <xdr:from>
      <xdr:col>2</xdr:col>
      <xdr:colOff>53768</xdr:colOff>
      <xdr:row>112</xdr:row>
      <xdr:rowOff>38405</xdr:rowOff>
    </xdr:from>
    <xdr:to>
      <xdr:col>2</xdr:col>
      <xdr:colOff>758215</xdr:colOff>
      <xdr:row>112</xdr:row>
      <xdr:rowOff>1370405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/>
        <a:stretch>
          <a:fillRect/>
        </a:stretch>
      </xdr:blipFill>
      <xdr:spPr>
        <a:xfrm>
          <a:off x="4131945" y="136331325"/>
          <a:ext cx="704850" cy="1332230"/>
        </a:xfrm>
        <a:prstGeom prst="rect">
          <a:avLst/>
        </a:prstGeom>
      </xdr:spPr>
    </xdr:pic>
    <xdr:clientData/>
  </xdr:twoCellAnchor>
  <xdr:twoCellAnchor editAs="oneCell">
    <xdr:from>
      <xdr:col>2</xdr:col>
      <xdr:colOff>53767</xdr:colOff>
      <xdr:row>113</xdr:row>
      <xdr:rowOff>38405</xdr:rowOff>
    </xdr:from>
    <xdr:to>
      <xdr:col>2</xdr:col>
      <xdr:colOff>760491</xdr:colOff>
      <xdr:row>113</xdr:row>
      <xdr:rowOff>1370405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/>
        <a:stretch>
          <a:fillRect/>
        </a:stretch>
      </xdr:blipFill>
      <xdr:spPr>
        <a:xfrm>
          <a:off x="4131945" y="137728325"/>
          <a:ext cx="706755" cy="1332230"/>
        </a:xfrm>
        <a:prstGeom prst="rect">
          <a:avLst/>
        </a:prstGeom>
      </xdr:spPr>
    </xdr:pic>
    <xdr:clientData/>
  </xdr:twoCellAnchor>
  <xdr:twoCellAnchor editAs="oneCell">
    <xdr:from>
      <xdr:col>2</xdr:col>
      <xdr:colOff>53767</xdr:colOff>
      <xdr:row>114</xdr:row>
      <xdr:rowOff>38405</xdr:rowOff>
    </xdr:from>
    <xdr:to>
      <xdr:col>2</xdr:col>
      <xdr:colOff>764993</xdr:colOff>
      <xdr:row>114</xdr:row>
      <xdr:rowOff>1370405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/>
        <a:stretch>
          <a:fillRect/>
        </a:stretch>
      </xdr:blipFill>
      <xdr:spPr>
        <a:xfrm>
          <a:off x="4131945" y="139125325"/>
          <a:ext cx="711200" cy="1332230"/>
        </a:xfrm>
        <a:prstGeom prst="rect">
          <a:avLst/>
        </a:prstGeom>
      </xdr:spPr>
    </xdr:pic>
    <xdr:clientData/>
  </xdr:twoCellAnchor>
  <xdr:twoCellAnchor editAs="oneCell">
    <xdr:from>
      <xdr:col>2</xdr:col>
      <xdr:colOff>780801</xdr:colOff>
      <xdr:row>114</xdr:row>
      <xdr:rowOff>276521</xdr:rowOff>
    </xdr:from>
    <xdr:to>
      <xdr:col>2</xdr:col>
      <xdr:colOff>1015156</xdr:colOff>
      <xdr:row>114</xdr:row>
      <xdr:rowOff>1248521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/>
        <a:stretch>
          <a:fillRect/>
        </a:stretch>
      </xdr:blipFill>
      <xdr:spPr>
        <a:xfrm>
          <a:off x="4859020" y="139363450"/>
          <a:ext cx="234315" cy="972185"/>
        </a:xfrm>
        <a:prstGeom prst="rect">
          <a:avLst/>
        </a:prstGeom>
      </xdr:spPr>
    </xdr:pic>
    <xdr:clientData/>
  </xdr:twoCellAnchor>
  <xdr:twoCellAnchor editAs="oneCell">
    <xdr:from>
      <xdr:col>2</xdr:col>
      <xdr:colOff>765449</xdr:colOff>
      <xdr:row>113</xdr:row>
      <xdr:rowOff>322610</xdr:rowOff>
    </xdr:from>
    <xdr:to>
      <xdr:col>2</xdr:col>
      <xdr:colOff>1021110</xdr:colOff>
      <xdr:row>113</xdr:row>
      <xdr:rowOff>1294610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/>
        <a:stretch>
          <a:fillRect/>
        </a:stretch>
      </xdr:blipFill>
      <xdr:spPr>
        <a:xfrm>
          <a:off x="4843780" y="138012805"/>
          <a:ext cx="255905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785989</xdr:colOff>
      <xdr:row>111</xdr:row>
      <xdr:rowOff>330293</xdr:rowOff>
    </xdr:from>
    <xdr:to>
      <xdr:col>2</xdr:col>
      <xdr:colOff>1007171</xdr:colOff>
      <xdr:row>111</xdr:row>
      <xdr:rowOff>1266293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/>
        <a:stretch>
          <a:fillRect/>
        </a:stretch>
      </xdr:blipFill>
      <xdr:spPr>
        <a:xfrm>
          <a:off x="4864100" y="135226425"/>
          <a:ext cx="221615" cy="935990"/>
        </a:xfrm>
        <a:prstGeom prst="rect">
          <a:avLst/>
        </a:prstGeom>
      </xdr:spPr>
    </xdr:pic>
    <xdr:clientData/>
  </xdr:twoCellAnchor>
  <xdr:twoCellAnchor editAs="oneCell">
    <xdr:from>
      <xdr:col>2</xdr:col>
      <xdr:colOff>757755</xdr:colOff>
      <xdr:row>112</xdr:row>
      <xdr:rowOff>337980</xdr:rowOff>
    </xdr:from>
    <xdr:to>
      <xdr:col>2</xdr:col>
      <xdr:colOff>983398</xdr:colOff>
      <xdr:row>112</xdr:row>
      <xdr:rowOff>1309980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/>
        <a:stretch>
          <a:fillRect/>
        </a:stretch>
      </xdr:blipFill>
      <xdr:spPr>
        <a:xfrm>
          <a:off x="4836160" y="136631045"/>
          <a:ext cx="225425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164214</xdr:colOff>
      <xdr:row>116</xdr:row>
      <xdr:rowOff>46086</xdr:rowOff>
    </xdr:from>
    <xdr:to>
      <xdr:col>2</xdr:col>
      <xdr:colOff>1142999</xdr:colOff>
      <xdr:row>116</xdr:row>
      <xdr:rowOff>1876990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/>
        <a:stretch>
          <a:fillRect/>
        </a:stretch>
      </xdr:blipFill>
      <xdr:spPr>
        <a:xfrm>
          <a:off x="4242435" y="141038580"/>
          <a:ext cx="978535" cy="1830705"/>
        </a:xfrm>
        <a:prstGeom prst="rect">
          <a:avLst/>
        </a:prstGeom>
      </xdr:spPr>
    </xdr:pic>
    <xdr:clientData/>
  </xdr:twoCellAnchor>
  <xdr:twoCellAnchor editAs="oneCell">
    <xdr:from>
      <xdr:col>2</xdr:col>
      <xdr:colOff>192024</xdr:colOff>
      <xdr:row>117</xdr:row>
      <xdr:rowOff>46085</xdr:rowOff>
    </xdr:from>
    <xdr:to>
      <xdr:col>2</xdr:col>
      <xdr:colOff>1119185</xdr:colOff>
      <xdr:row>117</xdr:row>
      <xdr:rowOff>1810640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/>
        <a:stretch>
          <a:fillRect/>
        </a:stretch>
      </xdr:blipFill>
      <xdr:spPr>
        <a:xfrm>
          <a:off x="4270375" y="143016605"/>
          <a:ext cx="927100" cy="1764665"/>
        </a:xfrm>
        <a:prstGeom prst="rect">
          <a:avLst/>
        </a:prstGeom>
      </xdr:spPr>
    </xdr:pic>
    <xdr:clientData/>
  </xdr:twoCellAnchor>
  <xdr:twoCellAnchor editAs="oneCell">
    <xdr:from>
      <xdr:col>2</xdr:col>
      <xdr:colOff>192033</xdr:colOff>
      <xdr:row>118</xdr:row>
      <xdr:rowOff>53766</xdr:rowOff>
    </xdr:from>
    <xdr:to>
      <xdr:col>2</xdr:col>
      <xdr:colOff>1142999</xdr:colOff>
      <xdr:row>118</xdr:row>
      <xdr:rowOff>1869727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/>
        <a:stretch>
          <a:fillRect/>
        </a:stretch>
      </xdr:blipFill>
      <xdr:spPr>
        <a:xfrm>
          <a:off x="4270375" y="145002250"/>
          <a:ext cx="950595" cy="1816100"/>
        </a:xfrm>
        <a:prstGeom prst="rect">
          <a:avLst/>
        </a:prstGeom>
      </xdr:spPr>
    </xdr:pic>
    <xdr:clientData/>
  </xdr:twoCellAnchor>
  <xdr:twoCellAnchor editAs="oneCell">
    <xdr:from>
      <xdr:col>2</xdr:col>
      <xdr:colOff>199709</xdr:colOff>
      <xdr:row>119</xdr:row>
      <xdr:rowOff>53766</xdr:rowOff>
    </xdr:from>
    <xdr:to>
      <xdr:col>2</xdr:col>
      <xdr:colOff>1142999</xdr:colOff>
      <xdr:row>119</xdr:row>
      <xdr:rowOff>1833241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/>
        <a:stretch>
          <a:fillRect/>
        </a:stretch>
      </xdr:blipFill>
      <xdr:spPr>
        <a:xfrm>
          <a:off x="4277995" y="146980275"/>
          <a:ext cx="942975" cy="1779270"/>
        </a:xfrm>
        <a:prstGeom prst="rect">
          <a:avLst/>
        </a:prstGeom>
      </xdr:spPr>
    </xdr:pic>
    <xdr:clientData/>
  </xdr:twoCellAnchor>
  <xdr:twoCellAnchor editAs="oneCell">
    <xdr:from>
      <xdr:col>1</xdr:col>
      <xdr:colOff>90378</xdr:colOff>
      <xdr:row>52</xdr:row>
      <xdr:rowOff>460299</xdr:rowOff>
    </xdr:from>
    <xdr:to>
      <xdr:col>1</xdr:col>
      <xdr:colOff>2141483</xdr:colOff>
      <xdr:row>54</xdr:row>
      <xdr:rowOff>43857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/>
        <a:stretch>
          <a:fillRect/>
        </a:stretch>
      </xdr:blipFill>
      <xdr:spPr>
        <a:xfrm>
          <a:off x="756920" y="65832355"/>
          <a:ext cx="2051050" cy="1793875"/>
        </a:xfrm>
        <a:prstGeom prst="rect">
          <a:avLst/>
        </a:prstGeom>
      </xdr:spPr>
    </xdr:pic>
    <xdr:clientData/>
  </xdr:twoCellAnchor>
  <xdr:twoCellAnchor editAs="oneCell">
    <xdr:from>
      <xdr:col>1</xdr:col>
      <xdr:colOff>66453</xdr:colOff>
      <xdr:row>61</xdr:row>
      <xdr:rowOff>443021</xdr:rowOff>
    </xdr:from>
    <xdr:to>
      <xdr:col>1</xdr:col>
      <xdr:colOff>1912053</xdr:colOff>
      <xdr:row>63</xdr:row>
      <xdr:rowOff>459854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/>
        <a:stretch>
          <a:fillRect/>
        </a:stretch>
      </xdr:blipFill>
      <xdr:spPr>
        <a:xfrm>
          <a:off x="732790" y="73956545"/>
          <a:ext cx="1845945" cy="1795145"/>
        </a:xfrm>
        <a:prstGeom prst="rect">
          <a:avLst/>
        </a:prstGeom>
      </xdr:spPr>
    </xdr:pic>
    <xdr:clientData/>
  </xdr:twoCellAnchor>
  <xdr:twoCellAnchor editAs="oneCell">
    <xdr:from>
      <xdr:col>2</xdr:col>
      <xdr:colOff>172954</xdr:colOff>
      <xdr:row>12</xdr:row>
      <xdr:rowOff>150395</xdr:rowOff>
    </xdr:from>
    <xdr:to>
      <xdr:col>2</xdr:col>
      <xdr:colOff>1285874</xdr:colOff>
      <xdr:row>12</xdr:row>
      <xdr:rowOff>2219095</xdr:rowOff>
    </xdr:to>
    <xdr:pic>
      <xdr:nvPicPr>
        <xdr:cNvPr id="100" name="图片 99" descr="C:/Users/HLQ/AppData/Local/Temp/picturecompress_20211112122424/output_119.pngoutput_11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4251325" y="16225520"/>
          <a:ext cx="1112520" cy="2068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159794</xdr:colOff>
      <xdr:row>13</xdr:row>
      <xdr:rowOff>75196</xdr:rowOff>
    </xdr:from>
    <xdr:to>
      <xdr:col>2</xdr:col>
      <xdr:colOff>1337232</xdr:colOff>
      <xdr:row>13</xdr:row>
      <xdr:rowOff>2321067</xdr:rowOff>
    </xdr:to>
    <xdr:pic>
      <xdr:nvPicPr>
        <xdr:cNvPr id="101" name="图片 100" descr="C:/Users/HLQ/AppData/Local/Temp/picturecompress_20211112122424/output_118.pngoutput_11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4237990" y="18604865"/>
          <a:ext cx="1177290" cy="224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146540</xdr:colOff>
      <xdr:row>0</xdr:row>
      <xdr:rowOff>109904</xdr:rowOff>
    </xdr:from>
    <xdr:to>
      <xdr:col>1</xdr:col>
      <xdr:colOff>1749956</xdr:colOff>
      <xdr:row>1</xdr:row>
      <xdr:rowOff>964711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46050" y="109855"/>
          <a:ext cx="2270125" cy="12357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13</xdr:col>
      <xdr:colOff>331932</xdr:colOff>
      <xdr:row>134</xdr:row>
      <xdr:rowOff>577273</xdr:rowOff>
    </xdr:from>
    <xdr:to>
      <xdr:col>13</xdr:col>
      <xdr:colOff>3752273</xdr:colOff>
      <xdr:row>138</xdr:row>
      <xdr:rowOff>265042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1599525" y="174502445"/>
          <a:ext cx="3420745" cy="3297555"/>
        </a:xfrm>
        <a:prstGeom prst="rect">
          <a:avLst/>
        </a:prstGeom>
      </xdr:spPr>
    </xdr:pic>
    <xdr:clientData/>
  </xdr:twoCellAnchor>
  <xdr:twoCellAnchor editAs="oneCell">
    <xdr:from>
      <xdr:col>2</xdr:col>
      <xdr:colOff>125330</xdr:colOff>
      <xdr:row>131</xdr:row>
      <xdr:rowOff>187995</xdr:rowOff>
    </xdr:from>
    <xdr:to>
      <xdr:col>2</xdr:col>
      <xdr:colOff>1145699</xdr:colOff>
      <xdr:row>131</xdr:row>
      <xdr:rowOff>1807995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/>
        <a:stretch>
          <a:fillRect/>
        </a:stretch>
      </xdr:blipFill>
      <xdr:spPr>
        <a:xfrm>
          <a:off x="4203700" y="168226740"/>
          <a:ext cx="1020445" cy="1619885"/>
        </a:xfrm>
        <a:prstGeom prst="rect">
          <a:avLst/>
        </a:prstGeom>
      </xdr:spPr>
    </xdr:pic>
    <xdr:clientData/>
  </xdr:twoCellAnchor>
  <xdr:twoCellAnchor editAs="oneCell">
    <xdr:from>
      <xdr:col>2</xdr:col>
      <xdr:colOff>137864</xdr:colOff>
      <xdr:row>132</xdr:row>
      <xdr:rowOff>225592</xdr:rowOff>
    </xdr:from>
    <xdr:to>
      <xdr:col>2</xdr:col>
      <xdr:colOff>1163643</xdr:colOff>
      <xdr:row>132</xdr:row>
      <xdr:rowOff>1845592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/>
        <a:stretch>
          <a:fillRect/>
        </a:stretch>
      </xdr:blipFill>
      <xdr:spPr>
        <a:xfrm>
          <a:off x="4216400" y="170226355"/>
          <a:ext cx="1025525" cy="1619885"/>
        </a:xfrm>
        <a:prstGeom prst="rect">
          <a:avLst/>
        </a:prstGeom>
      </xdr:spPr>
    </xdr:pic>
    <xdr:clientData/>
  </xdr:twoCellAnchor>
  <xdr:twoCellAnchor editAs="oneCell">
    <xdr:from>
      <xdr:col>1</xdr:col>
      <xdr:colOff>162928</xdr:colOff>
      <xdr:row>128</xdr:row>
      <xdr:rowOff>250657</xdr:rowOff>
    </xdr:from>
    <xdr:to>
      <xdr:col>1</xdr:col>
      <xdr:colOff>2870033</xdr:colOff>
      <xdr:row>129</xdr:row>
      <xdr:rowOff>977551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/>
        <a:stretch>
          <a:fillRect/>
        </a:stretch>
      </xdr:blipFill>
      <xdr:spPr>
        <a:xfrm>
          <a:off x="829310" y="162402520"/>
          <a:ext cx="2707005" cy="2689225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158755</xdr:colOff>
      <xdr:row>71</xdr:row>
      <xdr:rowOff>59532</xdr:rowOff>
    </xdr:from>
    <xdr:to>
      <xdr:col>2</xdr:col>
      <xdr:colOff>926656</xdr:colOff>
      <xdr:row>71</xdr:row>
      <xdr:rowOff>1283532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/>
        <a:stretch>
          <a:fillRect/>
        </a:stretch>
      </xdr:blipFill>
      <xdr:spPr>
        <a:xfrm>
          <a:off x="4237355" y="86917530"/>
          <a:ext cx="767715" cy="1224280"/>
        </a:xfrm>
        <a:prstGeom prst="rect">
          <a:avLst/>
        </a:prstGeom>
      </xdr:spPr>
    </xdr:pic>
    <xdr:clientData/>
  </xdr:twoCellAnchor>
  <xdr:twoCellAnchor editAs="oneCell">
    <xdr:from>
      <xdr:col>2</xdr:col>
      <xdr:colOff>168674</xdr:colOff>
      <xdr:row>72</xdr:row>
      <xdr:rowOff>49610</xdr:rowOff>
    </xdr:from>
    <xdr:to>
      <xdr:col>2</xdr:col>
      <xdr:colOff>893304</xdr:colOff>
      <xdr:row>72</xdr:row>
      <xdr:rowOff>1273610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/>
        <a:stretch>
          <a:fillRect/>
        </a:stretch>
      </xdr:blipFill>
      <xdr:spPr>
        <a:xfrm>
          <a:off x="4246880" y="88432005"/>
          <a:ext cx="724535" cy="1223645"/>
        </a:xfrm>
        <a:prstGeom prst="rect">
          <a:avLst/>
        </a:prstGeom>
      </xdr:spPr>
    </xdr:pic>
    <xdr:clientData/>
  </xdr:twoCellAnchor>
  <xdr:twoCellAnchor editAs="oneCell">
    <xdr:from>
      <xdr:col>2</xdr:col>
      <xdr:colOff>148831</xdr:colOff>
      <xdr:row>73</xdr:row>
      <xdr:rowOff>49610</xdr:rowOff>
    </xdr:from>
    <xdr:to>
      <xdr:col>2</xdr:col>
      <xdr:colOff>896356</xdr:colOff>
      <xdr:row>73</xdr:row>
      <xdr:rowOff>1273610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/>
        <a:stretch>
          <a:fillRect/>
        </a:stretch>
      </xdr:blipFill>
      <xdr:spPr>
        <a:xfrm>
          <a:off x="4227195" y="89956005"/>
          <a:ext cx="747395" cy="1223645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158751</xdr:colOff>
      <xdr:row>74</xdr:row>
      <xdr:rowOff>49609</xdr:rowOff>
    </xdr:from>
    <xdr:to>
      <xdr:col>2</xdr:col>
      <xdr:colOff>927519</xdr:colOff>
      <xdr:row>74</xdr:row>
      <xdr:rowOff>1273609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/>
        <a:stretch>
          <a:fillRect/>
        </a:stretch>
      </xdr:blipFill>
      <xdr:spPr>
        <a:xfrm>
          <a:off x="4237355" y="91480005"/>
          <a:ext cx="768350" cy="1223645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158752</xdr:colOff>
      <xdr:row>75</xdr:row>
      <xdr:rowOff>49610</xdr:rowOff>
    </xdr:from>
    <xdr:to>
      <xdr:col>2</xdr:col>
      <xdr:colOff>935236</xdr:colOff>
      <xdr:row>75</xdr:row>
      <xdr:rowOff>1273610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/>
        <a:stretch>
          <a:fillRect/>
        </a:stretch>
      </xdr:blipFill>
      <xdr:spPr>
        <a:xfrm>
          <a:off x="4237355" y="93004005"/>
          <a:ext cx="775970" cy="1223645"/>
        </a:xfrm>
        <a:prstGeom prst="rect">
          <a:avLst/>
        </a:prstGeom>
      </xdr:spPr>
    </xdr:pic>
    <xdr:clientData/>
  </xdr:twoCellAnchor>
  <xdr:twoCellAnchor editAs="oneCell">
    <xdr:from>
      <xdr:col>2</xdr:col>
      <xdr:colOff>125334</xdr:colOff>
      <xdr:row>129</xdr:row>
      <xdr:rowOff>137863</xdr:rowOff>
    </xdr:from>
    <xdr:to>
      <xdr:col>2</xdr:col>
      <xdr:colOff>1125295</xdr:colOff>
      <xdr:row>129</xdr:row>
      <xdr:rowOff>1757863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4203700" y="164252275"/>
          <a:ext cx="1000125" cy="1619885"/>
        </a:xfrm>
        <a:prstGeom prst="rect">
          <a:avLst/>
        </a:prstGeom>
      </xdr:spPr>
    </xdr:pic>
    <xdr:clientData/>
  </xdr:twoCellAnchor>
  <xdr:twoCellAnchor editAs="oneCell">
    <xdr:from>
      <xdr:col>2</xdr:col>
      <xdr:colOff>125330</xdr:colOff>
      <xdr:row>130</xdr:row>
      <xdr:rowOff>162929</xdr:rowOff>
    </xdr:from>
    <xdr:to>
      <xdr:col>2</xdr:col>
      <xdr:colOff>1122378</xdr:colOff>
      <xdr:row>130</xdr:row>
      <xdr:rowOff>1782929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4203700" y="166239190"/>
          <a:ext cx="996950" cy="1619885"/>
        </a:xfrm>
        <a:prstGeom prst="rect">
          <a:avLst/>
        </a:prstGeom>
      </xdr:spPr>
    </xdr:pic>
    <xdr:clientData/>
  </xdr:twoCellAnchor>
  <xdr:twoCellAnchor editAs="oneCell">
    <xdr:from>
      <xdr:col>2</xdr:col>
      <xdr:colOff>125329</xdr:colOff>
      <xdr:row>128</xdr:row>
      <xdr:rowOff>238125</xdr:rowOff>
    </xdr:from>
    <xdr:to>
      <xdr:col>2</xdr:col>
      <xdr:colOff>1099937</xdr:colOff>
      <xdr:row>128</xdr:row>
      <xdr:rowOff>1858125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4203700" y="162390455"/>
          <a:ext cx="974725" cy="1619885"/>
        </a:xfrm>
        <a:prstGeom prst="rect">
          <a:avLst/>
        </a:prstGeom>
      </xdr:spPr>
    </xdr:pic>
    <xdr:clientData/>
  </xdr:twoCellAnchor>
  <xdr:twoCellAnchor editAs="oneCell">
    <xdr:from>
      <xdr:col>2</xdr:col>
      <xdr:colOff>162929</xdr:colOff>
      <xdr:row>133</xdr:row>
      <xdr:rowOff>162929</xdr:rowOff>
    </xdr:from>
    <xdr:to>
      <xdr:col>2</xdr:col>
      <xdr:colOff>1153755</xdr:colOff>
      <xdr:row>133</xdr:row>
      <xdr:rowOff>1782929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4241165" y="172125640"/>
          <a:ext cx="990600" cy="1619885"/>
        </a:xfrm>
        <a:prstGeom prst="rect">
          <a:avLst/>
        </a:prstGeom>
      </xdr:spPr>
    </xdr:pic>
    <xdr:clientData/>
  </xdr:twoCellAnchor>
  <xdr:twoCellAnchor editAs="oneCell">
    <xdr:from>
      <xdr:col>2</xdr:col>
      <xdr:colOff>137864</xdr:colOff>
      <xdr:row>125</xdr:row>
      <xdr:rowOff>112797</xdr:rowOff>
    </xdr:from>
    <xdr:to>
      <xdr:col>2</xdr:col>
      <xdr:colOff>1016885</xdr:colOff>
      <xdr:row>125</xdr:row>
      <xdr:rowOff>1912797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/>
        <a:stretch>
          <a:fillRect/>
        </a:stretch>
      </xdr:blipFill>
      <xdr:spPr>
        <a:xfrm>
          <a:off x="4216400" y="157679390"/>
          <a:ext cx="878840" cy="1800225"/>
        </a:xfrm>
        <a:prstGeom prst="rect">
          <a:avLst/>
        </a:prstGeom>
      </xdr:spPr>
    </xdr:pic>
    <xdr:clientData/>
  </xdr:twoCellAnchor>
  <xdr:twoCellAnchor editAs="oneCell">
    <xdr:from>
      <xdr:col>2</xdr:col>
      <xdr:colOff>137863</xdr:colOff>
      <xdr:row>124</xdr:row>
      <xdr:rowOff>125330</xdr:rowOff>
    </xdr:from>
    <xdr:to>
      <xdr:col>2</xdr:col>
      <xdr:colOff>1015758</xdr:colOff>
      <xdr:row>124</xdr:row>
      <xdr:rowOff>1925330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/>
        <a:stretch>
          <a:fillRect/>
        </a:stretch>
      </xdr:blipFill>
      <xdr:spPr>
        <a:xfrm>
          <a:off x="4216400" y="155653740"/>
          <a:ext cx="877570" cy="1800225"/>
        </a:xfrm>
        <a:prstGeom prst="rect">
          <a:avLst/>
        </a:prstGeom>
      </xdr:spPr>
    </xdr:pic>
    <xdr:clientData/>
  </xdr:twoCellAnchor>
  <xdr:twoCellAnchor editAs="oneCell">
    <xdr:from>
      <xdr:col>2</xdr:col>
      <xdr:colOff>162929</xdr:colOff>
      <xdr:row>126</xdr:row>
      <xdr:rowOff>112797</xdr:rowOff>
    </xdr:from>
    <xdr:to>
      <xdr:col>2</xdr:col>
      <xdr:colOff>1038887</xdr:colOff>
      <xdr:row>126</xdr:row>
      <xdr:rowOff>1912797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/>
        <a:stretch>
          <a:fillRect/>
        </a:stretch>
      </xdr:blipFill>
      <xdr:spPr>
        <a:xfrm>
          <a:off x="4241165" y="159717740"/>
          <a:ext cx="876300" cy="1800225"/>
        </a:xfrm>
        <a:prstGeom prst="rect">
          <a:avLst/>
        </a:prstGeom>
      </xdr:spPr>
    </xdr:pic>
    <xdr:clientData/>
  </xdr:twoCellAnchor>
  <xdr:twoCellAnchor editAs="oneCell">
    <xdr:from>
      <xdr:col>2</xdr:col>
      <xdr:colOff>150396</xdr:colOff>
      <xdr:row>122</xdr:row>
      <xdr:rowOff>125330</xdr:rowOff>
    </xdr:from>
    <xdr:to>
      <xdr:col>2</xdr:col>
      <xdr:colOff>1038790</xdr:colOff>
      <xdr:row>122</xdr:row>
      <xdr:rowOff>1925330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/>
        <a:stretch>
          <a:fillRect/>
        </a:stretch>
      </xdr:blipFill>
      <xdr:spPr>
        <a:xfrm>
          <a:off x="4228465" y="151577040"/>
          <a:ext cx="888365" cy="1800225"/>
        </a:xfrm>
        <a:prstGeom prst="rect">
          <a:avLst/>
        </a:prstGeom>
      </xdr:spPr>
    </xdr:pic>
    <xdr:clientData/>
  </xdr:twoCellAnchor>
  <xdr:twoCellAnchor editAs="oneCell">
    <xdr:from>
      <xdr:col>2</xdr:col>
      <xdr:colOff>162929</xdr:colOff>
      <xdr:row>121</xdr:row>
      <xdr:rowOff>112797</xdr:rowOff>
    </xdr:from>
    <xdr:to>
      <xdr:col>2</xdr:col>
      <xdr:colOff>1042882</xdr:colOff>
      <xdr:row>121</xdr:row>
      <xdr:rowOff>1912797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/>
        <a:stretch>
          <a:fillRect/>
        </a:stretch>
      </xdr:blipFill>
      <xdr:spPr>
        <a:xfrm>
          <a:off x="4241165" y="149525990"/>
          <a:ext cx="880110" cy="1800225"/>
        </a:xfrm>
        <a:prstGeom prst="rect">
          <a:avLst/>
        </a:prstGeom>
      </xdr:spPr>
    </xdr:pic>
    <xdr:clientData/>
  </xdr:twoCellAnchor>
  <xdr:twoCellAnchor editAs="oneCell">
    <xdr:from>
      <xdr:col>2</xdr:col>
      <xdr:colOff>125330</xdr:colOff>
      <xdr:row>123</xdr:row>
      <xdr:rowOff>100264</xdr:rowOff>
    </xdr:from>
    <xdr:to>
      <xdr:col>2</xdr:col>
      <xdr:colOff>1023212</xdr:colOff>
      <xdr:row>123</xdr:row>
      <xdr:rowOff>1900264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/>
        <a:stretch>
          <a:fillRect/>
        </a:stretch>
      </xdr:blipFill>
      <xdr:spPr>
        <a:xfrm>
          <a:off x="4203700" y="153589990"/>
          <a:ext cx="897890" cy="1800225"/>
        </a:xfrm>
        <a:prstGeom prst="rect">
          <a:avLst/>
        </a:prstGeom>
      </xdr:spPr>
    </xdr:pic>
    <xdr:clientData/>
  </xdr:twoCellAnchor>
  <xdr:twoCellAnchor editAs="oneCell">
    <xdr:from>
      <xdr:col>1</xdr:col>
      <xdr:colOff>125329</xdr:colOff>
      <xdr:row>121</xdr:row>
      <xdr:rowOff>125330</xdr:rowOff>
    </xdr:from>
    <xdr:to>
      <xdr:col>1</xdr:col>
      <xdr:colOff>2832434</xdr:colOff>
      <xdr:row>122</xdr:row>
      <xdr:rowOff>777028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/>
        <a:stretch>
          <a:fillRect/>
        </a:stretch>
      </xdr:blipFill>
      <xdr:spPr>
        <a:xfrm>
          <a:off x="791845" y="149538690"/>
          <a:ext cx="2707005" cy="2689860"/>
        </a:xfrm>
        <a:prstGeom prst="rect">
          <a:avLst/>
        </a:prstGeom>
      </xdr:spPr>
    </xdr:pic>
    <xdr:clientData/>
  </xdr:twoCellAnchor>
  <xdr:oneCellAnchor>
    <xdr:from>
      <xdr:col>1</xdr:col>
      <xdr:colOff>213061</xdr:colOff>
      <xdr:row>86</xdr:row>
      <xdr:rowOff>112796</xdr:rowOff>
    </xdr:from>
    <xdr:ext cx="2356184" cy="2343762"/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/>
        <a:stretch>
          <a:fillRect/>
        </a:stretch>
      </xdr:blipFill>
      <xdr:spPr>
        <a:xfrm>
          <a:off x="879475" y="104752140"/>
          <a:ext cx="2356485" cy="2343785"/>
        </a:xfrm>
        <a:prstGeom prst="rect">
          <a:avLst/>
        </a:prstGeom>
      </xdr:spPr>
    </xdr:pic>
    <xdr:clientData/>
  </xdr:oneCellAnchor>
  <xdr:twoCellAnchor editAs="oneCell">
    <xdr:from>
      <xdr:col>2</xdr:col>
      <xdr:colOff>76200</xdr:colOff>
      <xdr:row>90</xdr:row>
      <xdr:rowOff>114300</xdr:rowOff>
    </xdr:from>
    <xdr:to>
      <xdr:col>2</xdr:col>
      <xdr:colOff>1309992</xdr:colOff>
      <xdr:row>90</xdr:row>
      <xdr:rowOff>1194300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4154805" y="109999145"/>
          <a:ext cx="123317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89</xdr:row>
      <xdr:rowOff>133350</xdr:rowOff>
    </xdr:from>
    <xdr:to>
      <xdr:col>2</xdr:col>
      <xdr:colOff>1326062</xdr:colOff>
      <xdr:row>89</xdr:row>
      <xdr:rowOff>1213350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4135755" y="108706920"/>
          <a:ext cx="126873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87</xdr:row>
      <xdr:rowOff>95250</xdr:rowOff>
    </xdr:from>
    <xdr:to>
      <xdr:col>2</xdr:col>
      <xdr:colOff>1374662</xdr:colOff>
      <xdr:row>87</xdr:row>
      <xdr:rowOff>1175250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4173855" y="106046270"/>
          <a:ext cx="127889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86</xdr:row>
      <xdr:rowOff>114300</xdr:rowOff>
    </xdr:from>
    <xdr:to>
      <xdr:col>2</xdr:col>
      <xdr:colOff>1365838</xdr:colOff>
      <xdr:row>86</xdr:row>
      <xdr:rowOff>1194300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4173855" y="104754045"/>
          <a:ext cx="12700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88</xdr:row>
      <xdr:rowOff>152400</xdr:rowOff>
    </xdr:from>
    <xdr:to>
      <xdr:col>2</xdr:col>
      <xdr:colOff>1358588</xdr:colOff>
      <xdr:row>88</xdr:row>
      <xdr:rowOff>1232400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4154805" y="107414695"/>
          <a:ext cx="1282065" cy="1079500"/>
        </a:xfrm>
        <a:prstGeom prst="rect">
          <a:avLst/>
        </a:prstGeom>
      </xdr:spPr>
    </xdr:pic>
    <xdr:clientData/>
  </xdr:twoCellAnchor>
  <xdr:oneCellAnchor>
    <xdr:from>
      <xdr:col>1</xdr:col>
      <xdr:colOff>59531</xdr:colOff>
      <xdr:row>3</xdr:row>
      <xdr:rowOff>83343</xdr:rowOff>
    </xdr:from>
    <xdr:ext cx="1508137" cy="1500186"/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/>
        <a:stretch>
          <a:fillRect/>
        </a:stretch>
      </xdr:blipFill>
      <xdr:spPr>
        <a:xfrm>
          <a:off x="725805" y="2101850"/>
          <a:ext cx="1508125" cy="1499870"/>
        </a:xfrm>
        <a:prstGeom prst="rect">
          <a:avLst/>
        </a:prstGeom>
      </xdr:spPr>
    </xdr:pic>
    <xdr:clientData/>
  </xdr:oneCellAnchor>
  <xdr:twoCellAnchor editAs="oneCell">
    <xdr:from>
      <xdr:col>2</xdr:col>
      <xdr:colOff>142873</xdr:colOff>
      <xdr:row>3</xdr:row>
      <xdr:rowOff>107154</xdr:rowOff>
    </xdr:from>
    <xdr:to>
      <xdr:col>2</xdr:col>
      <xdr:colOff>1210862</xdr:colOff>
      <xdr:row>3</xdr:row>
      <xdr:rowOff>1907154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4220845" y="2125345"/>
          <a:ext cx="1068070" cy="1800225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166685</xdr:colOff>
      <xdr:row>4</xdr:row>
      <xdr:rowOff>71436</xdr:rowOff>
    </xdr:from>
    <xdr:to>
      <xdr:col>2</xdr:col>
      <xdr:colOff>1196864</xdr:colOff>
      <xdr:row>4</xdr:row>
      <xdr:rowOff>1871436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4244975" y="4163060"/>
          <a:ext cx="1029970" cy="180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FC139"/>
  <sheetViews>
    <sheetView showGridLines="0" tabSelected="1" view="pageBreakPreview" topLeftCell="D1" zoomScale="55" zoomScaleNormal="40" zoomScaleSheetLayoutView="55" workbookViewId="0">
      <pane ySplit="3" topLeftCell="A4" activePane="bottomLeft" state="frozen"/>
      <selection pane="bottomLeft" activeCell="D31" sqref="D31:D32"/>
    </sheetView>
  </sheetViews>
  <sheetFormatPr defaultColWidth="8.75" defaultRowHeight="22.5" x14ac:dyDescent="0.2"/>
  <cols>
    <col min="1" max="1" width="8.5" style="5" customWidth="1"/>
    <col min="2" max="2" width="43.375" style="6" customWidth="1"/>
    <col min="3" max="3" width="20.25" style="7" customWidth="1"/>
    <col min="4" max="4" width="65.875" style="7" customWidth="1"/>
    <col min="5" max="5" width="15.875" style="7" customWidth="1"/>
    <col min="6" max="6" width="13.875" style="8" customWidth="1"/>
    <col min="7" max="7" width="11.75" style="9" customWidth="1"/>
    <col min="8" max="8" width="19.25" style="9" customWidth="1"/>
    <col min="9" max="9" width="25.5" style="10" hidden="1" customWidth="1"/>
    <col min="10" max="10" width="9.375" style="1" customWidth="1"/>
    <col min="11" max="11" width="14.25" style="1" customWidth="1"/>
    <col min="12" max="12" width="15.875" style="5" customWidth="1"/>
    <col min="13" max="13" width="31.875" style="11" customWidth="1"/>
    <col min="14" max="14" width="57.75" style="12" customWidth="1"/>
    <col min="15" max="15" width="11.75" style="13" customWidth="1"/>
    <col min="16" max="16" width="10.25" style="13" customWidth="1"/>
    <col min="17" max="17" width="9" style="13"/>
    <col min="18" max="16383" width="9" style="5"/>
    <col min="16384" max="16384" width="9"/>
  </cols>
  <sheetData>
    <row r="1" spans="1:17" s="1" customFormat="1" ht="30" customHeight="1" x14ac:dyDescent="0.2">
      <c r="A1" s="119"/>
      <c r="B1" s="119"/>
      <c r="C1" s="119"/>
      <c r="D1" s="14"/>
      <c r="E1" s="14"/>
      <c r="F1" s="30"/>
      <c r="G1" s="30"/>
      <c r="H1" s="30"/>
      <c r="I1" s="50"/>
      <c r="J1" s="51"/>
      <c r="K1" s="51"/>
      <c r="L1" s="52"/>
      <c r="M1" s="65"/>
      <c r="N1" s="66" t="s">
        <v>0</v>
      </c>
      <c r="O1" s="67"/>
      <c r="P1" s="67"/>
      <c r="Q1" s="67"/>
    </row>
    <row r="2" spans="1:17" s="1" customFormat="1" ht="88.9" customHeight="1" x14ac:dyDescent="0.2">
      <c r="A2" s="120" t="s">
        <v>1</v>
      </c>
      <c r="B2" s="120"/>
      <c r="C2" s="120"/>
      <c r="D2" s="120"/>
      <c r="E2" s="120"/>
      <c r="F2" s="120"/>
      <c r="G2" s="121"/>
      <c r="H2" s="121"/>
      <c r="I2" s="122"/>
      <c r="J2" s="120"/>
      <c r="K2" s="120"/>
      <c r="L2" s="120"/>
      <c r="M2" s="120"/>
      <c r="N2" s="120"/>
      <c r="O2" s="67"/>
      <c r="P2" s="67"/>
      <c r="Q2" s="67"/>
    </row>
    <row r="3" spans="1:17" s="2" customFormat="1" ht="40.15" customHeight="1" x14ac:dyDescent="0.2">
      <c r="A3" s="15" t="s">
        <v>2</v>
      </c>
      <c r="B3" s="16" t="s">
        <v>3</v>
      </c>
      <c r="C3" s="17" t="s">
        <v>4</v>
      </c>
      <c r="D3" s="17" t="s">
        <v>5</v>
      </c>
      <c r="E3" s="17" t="s">
        <v>6</v>
      </c>
      <c r="F3" s="31" t="s">
        <v>7</v>
      </c>
      <c r="G3" s="31" t="s">
        <v>8</v>
      </c>
      <c r="H3" s="31" t="s">
        <v>9</v>
      </c>
      <c r="I3" s="53" t="s">
        <v>10</v>
      </c>
      <c r="J3" s="54" t="s">
        <v>11</v>
      </c>
      <c r="K3" s="54" t="s">
        <v>12</v>
      </c>
      <c r="L3" s="54" t="s">
        <v>13</v>
      </c>
      <c r="M3" s="68" t="s">
        <v>14</v>
      </c>
      <c r="N3" s="69" t="s">
        <v>15</v>
      </c>
      <c r="O3" s="70"/>
      <c r="P3" s="70"/>
      <c r="Q3" s="70"/>
    </row>
    <row r="4" spans="1:17" s="3" customFormat="1" ht="163.35" customHeight="1" x14ac:dyDescent="0.2">
      <c r="A4" s="18">
        <f>ROW()-3</f>
        <v>1</v>
      </c>
      <c r="B4" s="141" t="s">
        <v>16</v>
      </c>
      <c r="C4" s="19"/>
      <c r="D4" s="20" t="s">
        <v>17</v>
      </c>
      <c r="E4" s="32" t="s">
        <v>18</v>
      </c>
      <c r="F4" s="33">
        <v>48</v>
      </c>
      <c r="G4" s="34">
        <v>64</v>
      </c>
      <c r="H4" s="34">
        <v>138</v>
      </c>
      <c r="I4" s="55"/>
      <c r="J4" s="56">
        <v>8</v>
      </c>
      <c r="K4" s="57">
        <f t="shared" ref="K4:K7" si="0">J4*F4</f>
        <v>384</v>
      </c>
      <c r="L4" s="58"/>
      <c r="M4" s="71">
        <f t="shared" ref="M4" si="1">K4*L4</f>
        <v>0</v>
      </c>
      <c r="N4" s="72"/>
      <c r="O4" s="73"/>
      <c r="P4" s="73"/>
      <c r="Q4" s="73"/>
    </row>
    <row r="5" spans="1:17" s="3" customFormat="1" ht="163.35" customHeight="1" x14ac:dyDescent="0.2">
      <c r="A5" s="18">
        <f t="shared" ref="A5" si="2">ROW()-3</f>
        <v>2</v>
      </c>
      <c r="B5" s="142"/>
      <c r="C5" s="19"/>
      <c r="D5" s="20" t="s">
        <v>19</v>
      </c>
      <c r="E5" s="32" t="s">
        <v>18</v>
      </c>
      <c r="F5" s="33">
        <v>48</v>
      </c>
      <c r="G5" s="34">
        <v>64</v>
      </c>
      <c r="H5" s="34">
        <v>138</v>
      </c>
      <c r="I5" s="55"/>
      <c r="J5" s="56">
        <v>8</v>
      </c>
      <c r="K5" s="57">
        <f t="shared" si="0"/>
        <v>384</v>
      </c>
      <c r="L5" s="58"/>
      <c r="M5" s="71">
        <f t="shared" ref="M5" si="3">K5*L5</f>
        <v>0</v>
      </c>
      <c r="N5" s="33"/>
      <c r="O5" s="73"/>
      <c r="P5" s="73"/>
      <c r="Q5" s="73"/>
    </row>
    <row r="6" spans="1:17" s="2" customFormat="1" ht="40.15" customHeight="1" x14ac:dyDescent="0.2">
      <c r="A6" s="15" t="s">
        <v>2</v>
      </c>
      <c r="B6" s="16" t="s">
        <v>3</v>
      </c>
      <c r="C6" s="17" t="s">
        <v>4</v>
      </c>
      <c r="D6" s="17" t="s">
        <v>5</v>
      </c>
      <c r="E6" s="17" t="s">
        <v>6</v>
      </c>
      <c r="F6" s="31" t="s">
        <v>7</v>
      </c>
      <c r="G6" s="31" t="s">
        <v>8</v>
      </c>
      <c r="H6" s="31" t="s">
        <v>9</v>
      </c>
      <c r="I6" s="53" t="s">
        <v>10</v>
      </c>
      <c r="J6" s="54" t="s">
        <v>11</v>
      </c>
      <c r="K6" s="54" t="s">
        <v>12</v>
      </c>
      <c r="L6" s="54" t="s">
        <v>13</v>
      </c>
      <c r="M6" s="68" t="s">
        <v>14</v>
      </c>
      <c r="N6" s="69" t="s">
        <v>15</v>
      </c>
      <c r="O6" s="70"/>
      <c r="P6" s="70"/>
      <c r="Q6" s="70"/>
    </row>
    <row r="7" spans="1:17" s="3" customFormat="1" ht="101.45" customHeight="1" x14ac:dyDescent="0.2">
      <c r="A7" s="18">
        <f>ROW()-4</f>
        <v>3</v>
      </c>
      <c r="B7" s="143" t="s">
        <v>20</v>
      </c>
      <c r="C7" s="155"/>
      <c r="D7" s="164" t="s">
        <v>21</v>
      </c>
      <c r="E7" s="32" t="s">
        <v>22</v>
      </c>
      <c r="F7" s="33">
        <v>138</v>
      </c>
      <c r="G7" s="34">
        <v>148</v>
      </c>
      <c r="H7" s="34">
        <v>248</v>
      </c>
      <c r="I7" s="55">
        <v>7552621312190</v>
      </c>
      <c r="J7" s="56">
        <v>8</v>
      </c>
      <c r="K7" s="57">
        <f t="shared" si="0"/>
        <v>1104</v>
      </c>
      <c r="L7" s="58"/>
      <c r="M7" s="71">
        <f t="shared" ref="M7:M20" si="4">K7*L7</f>
        <v>0</v>
      </c>
      <c r="N7" s="72"/>
      <c r="O7" s="73"/>
      <c r="P7" s="73"/>
      <c r="Q7" s="73"/>
    </row>
    <row r="8" spans="1:17" s="3" customFormat="1" ht="101.45" customHeight="1" x14ac:dyDescent="0.2">
      <c r="A8" s="18">
        <f t="shared" ref="A8:A20" si="5">ROW()-4</f>
        <v>4</v>
      </c>
      <c r="B8" s="143"/>
      <c r="C8" s="155"/>
      <c r="D8" s="164"/>
      <c r="E8" s="35" t="s">
        <v>23</v>
      </c>
      <c r="F8" s="36">
        <v>338</v>
      </c>
      <c r="G8" s="37">
        <v>378</v>
      </c>
      <c r="H8" s="37">
        <v>528</v>
      </c>
      <c r="I8" s="59">
        <v>7552621312190</v>
      </c>
      <c r="J8" s="60">
        <v>1</v>
      </c>
      <c r="K8" s="61">
        <f t="shared" ref="K8:K64" si="6">J8*F8</f>
        <v>338</v>
      </c>
      <c r="L8" s="62"/>
      <c r="M8" s="74">
        <f t="shared" si="4"/>
        <v>0</v>
      </c>
      <c r="N8" s="33"/>
      <c r="O8" s="73"/>
      <c r="P8" s="73"/>
      <c r="Q8" s="73"/>
    </row>
    <row r="9" spans="1:17" s="3" customFormat="1" ht="172.5" customHeight="1" x14ac:dyDescent="0.2">
      <c r="A9" s="18">
        <f t="shared" si="5"/>
        <v>5</v>
      </c>
      <c r="B9" s="143"/>
      <c r="C9" s="21"/>
      <c r="D9" s="22" t="s">
        <v>24</v>
      </c>
      <c r="E9" s="32" t="s">
        <v>22</v>
      </c>
      <c r="F9" s="33">
        <v>138</v>
      </c>
      <c r="G9" s="34">
        <v>148</v>
      </c>
      <c r="H9" s="34">
        <v>248</v>
      </c>
      <c r="I9" s="55">
        <v>7552621312275</v>
      </c>
      <c r="J9" s="56">
        <v>8</v>
      </c>
      <c r="K9" s="57">
        <f t="shared" si="6"/>
        <v>1104</v>
      </c>
      <c r="L9" s="58"/>
      <c r="M9" s="71">
        <f t="shared" si="4"/>
        <v>0</v>
      </c>
      <c r="N9" s="32"/>
      <c r="O9" s="73"/>
      <c r="P9" s="73"/>
      <c r="Q9" s="73"/>
    </row>
    <row r="10" spans="1:17" s="3" customFormat="1" ht="101.45" customHeight="1" x14ac:dyDescent="0.2">
      <c r="A10" s="18">
        <f t="shared" si="5"/>
        <v>6</v>
      </c>
      <c r="B10" s="143"/>
      <c r="C10" s="155"/>
      <c r="D10" s="164" t="s">
        <v>25</v>
      </c>
      <c r="E10" s="32" t="s">
        <v>22</v>
      </c>
      <c r="F10" s="33">
        <v>138</v>
      </c>
      <c r="G10" s="34">
        <v>148</v>
      </c>
      <c r="H10" s="34">
        <v>248</v>
      </c>
      <c r="I10" s="55">
        <v>7552621312008</v>
      </c>
      <c r="J10" s="56">
        <v>8</v>
      </c>
      <c r="K10" s="57">
        <f t="shared" si="6"/>
        <v>1104</v>
      </c>
      <c r="L10" s="58"/>
      <c r="M10" s="71">
        <f t="shared" si="4"/>
        <v>0</v>
      </c>
      <c r="N10" s="32"/>
      <c r="O10" s="73"/>
      <c r="P10" s="73"/>
      <c r="Q10" s="73"/>
    </row>
    <row r="11" spans="1:17" s="3" customFormat="1" ht="101.45" customHeight="1" x14ac:dyDescent="0.2">
      <c r="A11" s="18">
        <f t="shared" si="5"/>
        <v>7</v>
      </c>
      <c r="B11" s="143"/>
      <c r="C11" s="155"/>
      <c r="D11" s="164"/>
      <c r="E11" s="35" t="s">
        <v>23</v>
      </c>
      <c r="F11" s="36">
        <v>338</v>
      </c>
      <c r="G11" s="37">
        <v>378</v>
      </c>
      <c r="H11" s="37">
        <v>528</v>
      </c>
      <c r="I11" s="59">
        <v>7552621312251</v>
      </c>
      <c r="J11" s="60">
        <v>1</v>
      </c>
      <c r="K11" s="61">
        <f t="shared" si="6"/>
        <v>338</v>
      </c>
      <c r="L11" s="62"/>
      <c r="M11" s="74">
        <f t="shared" si="4"/>
        <v>0</v>
      </c>
      <c r="N11" s="33"/>
      <c r="O11" s="73"/>
      <c r="P11" s="73"/>
      <c r="Q11" s="73"/>
    </row>
    <row r="12" spans="1:17" s="3" customFormat="1" ht="162.4" customHeight="1" x14ac:dyDescent="0.2">
      <c r="A12" s="18">
        <f t="shared" si="5"/>
        <v>8</v>
      </c>
      <c r="B12" s="143"/>
      <c r="C12" s="21"/>
      <c r="D12" s="22" t="s">
        <v>26</v>
      </c>
      <c r="E12" s="32" t="s">
        <v>22</v>
      </c>
      <c r="F12" s="33">
        <v>138</v>
      </c>
      <c r="G12" s="34">
        <v>148</v>
      </c>
      <c r="H12" s="34">
        <v>248</v>
      </c>
      <c r="I12" s="55">
        <v>7552621312015</v>
      </c>
      <c r="J12" s="56">
        <v>8</v>
      </c>
      <c r="K12" s="57">
        <f t="shared" si="6"/>
        <v>1104</v>
      </c>
      <c r="L12" s="58"/>
      <c r="M12" s="71">
        <f t="shared" si="4"/>
        <v>0</v>
      </c>
      <c r="N12" s="32"/>
      <c r="O12" s="73"/>
      <c r="P12" s="73"/>
      <c r="Q12" s="73"/>
    </row>
    <row r="13" spans="1:17" s="3" customFormat="1" ht="193.35" customHeight="1" x14ac:dyDescent="0.2">
      <c r="A13" s="18">
        <f t="shared" si="5"/>
        <v>9</v>
      </c>
      <c r="B13" s="143"/>
      <c r="C13" s="23"/>
      <c r="D13" s="24" t="s">
        <v>27</v>
      </c>
      <c r="E13" s="35" t="s">
        <v>28</v>
      </c>
      <c r="F13" s="36">
        <v>228</v>
      </c>
      <c r="G13" s="37">
        <v>258</v>
      </c>
      <c r="H13" s="37">
        <v>398</v>
      </c>
      <c r="I13" s="63">
        <v>7552621312282</v>
      </c>
      <c r="J13" s="60">
        <v>4</v>
      </c>
      <c r="K13" s="64">
        <f t="shared" si="6"/>
        <v>912</v>
      </c>
      <c r="L13" s="62"/>
      <c r="M13" s="74">
        <f t="shared" si="4"/>
        <v>0</v>
      </c>
      <c r="N13" s="33"/>
      <c r="O13" s="73"/>
      <c r="P13" s="73"/>
      <c r="Q13" s="73"/>
    </row>
    <row r="14" spans="1:17" s="3" customFormat="1" ht="193.35" customHeight="1" x14ac:dyDescent="0.2">
      <c r="A14" s="18">
        <f t="shared" si="5"/>
        <v>10</v>
      </c>
      <c r="B14" s="143"/>
      <c r="C14" s="23"/>
      <c r="D14" s="24" t="s">
        <v>29</v>
      </c>
      <c r="E14" s="35" t="s">
        <v>28</v>
      </c>
      <c r="F14" s="36">
        <v>228</v>
      </c>
      <c r="G14" s="37">
        <v>258</v>
      </c>
      <c r="H14" s="37">
        <v>398</v>
      </c>
      <c r="I14" s="63">
        <v>7552621312299</v>
      </c>
      <c r="J14" s="60">
        <v>4</v>
      </c>
      <c r="K14" s="64">
        <f t="shared" si="6"/>
        <v>912</v>
      </c>
      <c r="L14" s="62"/>
      <c r="M14" s="74">
        <f t="shared" si="4"/>
        <v>0</v>
      </c>
      <c r="N14" s="32"/>
      <c r="O14" s="73"/>
      <c r="P14" s="73"/>
      <c r="Q14" s="73"/>
    </row>
    <row r="15" spans="1:17" s="1" customFormat="1" ht="120" customHeight="1" x14ac:dyDescent="0.2">
      <c r="A15" s="18">
        <f t="shared" si="5"/>
        <v>11</v>
      </c>
      <c r="B15" s="143" t="s">
        <v>30</v>
      </c>
      <c r="C15" s="25"/>
      <c r="D15" s="26" t="s">
        <v>31</v>
      </c>
      <c r="E15" s="38" t="s">
        <v>18</v>
      </c>
      <c r="F15" s="39">
        <v>69</v>
      </c>
      <c r="G15" s="40">
        <v>92</v>
      </c>
      <c r="H15" s="40">
        <v>159</v>
      </c>
      <c r="I15" s="55">
        <v>7552621312367</v>
      </c>
      <c r="J15" s="56">
        <v>8</v>
      </c>
      <c r="K15" s="57">
        <f t="shared" si="6"/>
        <v>552</v>
      </c>
      <c r="L15" s="58"/>
      <c r="M15" s="71">
        <f t="shared" si="4"/>
        <v>0</v>
      </c>
      <c r="N15" s="72"/>
      <c r="O15" s="67"/>
      <c r="P15" s="67"/>
      <c r="Q15" s="67"/>
    </row>
    <row r="16" spans="1:17" s="1" customFormat="1" ht="90" customHeight="1" x14ac:dyDescent="0.2">
      <c r="A16" s="18">
        <f t="shared" si="5"/>
        <v>12</v>
      </c>
      <c r="B16" s="143"/>
      <c r="C16" s="156"/>
      <c r="D16" s="165" t="s">
        <v>32</v>
      </c>
      <c r="E16" s="38" t="s">
        <v>18</v>
      </c>
      <c r="F16" s="39">
        <v>69</v>
      </c>
      <c r="G16" s="40">
        <v>92</v>
      </c>
      <c r="H16" s="40">
        <v>159</v>
      </c>
      <c r="I16" s="55">
        <v>7552621312374</v>
      </c>
      <c r="J16" s="56">
        <v>8</v>
      </c>
      <c r="K16" s="57">
        <f t="shared" si="6"/>
        <v>552</v>
      </c>
      <c r="L16" s="58"/>
      <c r="M16" s="71">
        <f t="shared" si="4"/>
        <v>0</v>
      </c>
      <c r="N16" s="32"/>
      <c r="O16" s="67"/>
      <c r="P16" s="67"/>
      <c r="Q16" s="67"/>
    </row>
    <row r="17" spans="1:17" s="1" customFormat="1" ht="90" customHeight="1" x14ac:dyDescent="0.2">
      <c r="A17" s="18">
        <f t="shared" si="5"/>
        <v>13</v>
      </c>
      <c r="B17" s="143"/>
      <c r="C17" s="156"/>
      <c r="D17" s="165"/>
      <c r="E17" s="35" t="s">
        <v>33</v>
      </c>
      <c r="F17" s="36">
        <v>299</v>
      </c>
      <c r="G17" s="41">
        <v>400</v>
      </c>
      <c r="H17" s="41">
        <v>529</v>
      </c>
      <c r="I17" s="59">
        <v>7552621322373</v>
      </c>
      <c r="J17" s="60">
        <v>1</v>
      </c>
      <c r="K17" s="61">
        <f t="shared" si="6"/>
        <v>299</v>
      </c>
      <c r="L17" s="62"/>
      <c r="M17" s="74">
        <f t="shared" si="4"/>
        <v>0</v>
      </c>
      <c r="N17" s="32"/>
      <c r="O17" s="67"/>
      <c r="P17" s="67"/>
      <c r="Q17" s="67"/>
    </row>
    <row r="18" spans="1:17" s="1" customFormat="1" ht="90" customHeight="1" x14ac:dyDescent="0.2">
      <c r="A18" s="18">
        <f t="shared" si="5"/>
        <v>14</v>
      </c>
      <c r="B18" s="143"/>
      <c r="C18" s="156"/>
      <c r="D18" s="165" t="s">
        <v>34</v>
      </c>
      <c r="E18" s="38" t="s">
        <v>18</v>
      </c>
      <c r="F18" s="39">
        <v>69</v>
      </c>
      <c r="G18" s="40">
        <v>92</v>
      </c>
      <c r="H18" s="40">
        <v>159</v>
      </c>
      <c r="I18" s="55">
        <v>7552621312381</v>
      </c>
      <c r="J18" s="56">
        <v>8</v>
      </c>
      <c r="K18" s="57">
        <f t="shared" si="6"/>
        <v>552</v>
      </c>
      <c r="L18" s="58"/>
      <c r="M18" s="71">
        <f t="shared" si="4"/>
        <v>0</v>
      </c>
      <c r="N18" s="32"/>
      <c r="O18" s="67"/>
      <c r="P18" s="67"/>
      <c r="Q18" s="67"/>
    </row>
    <row r="19" spans="1:17" s="1" customFormat="1" ht="90" customHeight="1" x14ac:dyDescent="0.2">
      <c r="A19" s="18">
        <f t="shared" si="5"/>
        <v>15</v>
      </c>
      <c r="B19" s="143"/>
      <c r="C19" s="156"/>
      <c r="D19" s="165"/>
      <c r="E19" s="35" t="s">
        <v>33</v>
      </c>
      <c r="F19" s="36">
        <v>299</v>
      </c>
      <c r="G19" s="41">
        <v>400</v>
      </c>
      <c r="H19" s="41">
        <v>529</v>
      </c>
      <c r="I19" s="59">
        <v>7552621322380</v>
      </c>
      <c r="J19" s="60">
        <v>1</v>
      </c>
      <c r="K19" s="61">
        <f t="shared" si="6"/>
        <v>299</v>
      </c>
      <c r="L19" s="62"/>
      <c r="M19" s="74">
        <f t="shared" si="4"/>
        <v>0</v>
      </c>
      <c r="N19" s="32"/>
      <c r="O19" s="67"/>
      <c r="P19" s="67"/>
      <c r="Q19" s="67"/>
    </row>
    <row r="20" spans="1:17" s="1" customFormat="1" ht="120" customHeight="1" x14ac:dyDescent="0.2">
      <c r="A20" s="18">
        <f t="shared" si="5"/>
        <v>16</v>
      </c>
      <c r="B20" s="143"/>
      <c r="C20" s="25"/>
      <c r="D20" s="26" t="s">
        <v>35</v>
      </c>
      <c r="E20" s="38" t="s">
        <v>18</v>
      </c>
      <c r="F20" s="39">
        <v>69</v>
      </c>
      <c r="G20" s="40">
        <v>92</v>
      </c>
      <c r="H20" s="40">
        <v>159</v>
      </c>
      <c r="I20" s="55">
        <v>7552621312398</v>
      </c>
      <c r="J20" s="56">
        <v>8</v>
      </c>
      <c r="K20" s="57">
        <f t="shared" si="6"/>
        <v>552</v>
      </c>
      <c r="L20" s="58"/>
      <c r="M20" s="71">
        <f t="shared" si="4"/>
        <v>0</v>
      </c>
      <c r="N20" s="32"/>
      <c r="O20" s="67"/>
      <c r="P20" s="67"/>
      <c r="Q20" s="67"/>
    </row>
    <row r="21" spans="1:17" s="2" customFormat="1" ht="40.15" customHeight="1" x14ac:dyDescent="0.2">
      <c r="A21" s="15" t="s">
        <v>2</v>
      </c>
      <c r="B21" s="16" t="s">
        <v>3</v>
      </c>
      <c r="C21" s="17" t="s">
        <v>4</v>
      </c>
      <c r="D21" s="17" t="s">
        <v>5</v>
      </c>
      <c r="E21" s="17" t="s">
        <v>6</v>
      </c>
      <c r="F21" s="31" t="s">
        <v>7</v>
      </c>
      <c r="G21" s="31" t="s">
        <v>8</v>
      </c>
      <c r="H21" s="31" t="s">
        <v>9</v>
      </c>
      <c r="I21" s="53" t="s">
        <v>10</v>
      </c>
      <c r="J21" s="54" t="s">
        <v>11</v>
      </c>
      <c r="K21" s="54" t="s">
        <v>12</v>
      </c>
      <c r="L21" s="54" t="s">
        <v>13</v>
      </c>
      <c r="M21" s="68" t="s">
        <v>14</v>
      </c>
      <c r="N21" s="69" t="s">
        <v>15</v>
      </c>
      <c r="O21" s="70"/>
      <c r="P21" s="70"/>
      <c r="Q21" s="70"/>
    </row>
    <row r="22" spans="1:17" s="1" customFormat="1" ht="90" customHeight="1" x14ac:dyDescent="0.2">
      <c r="A22" s="18">
        <f>ROW()-5</f>
        <v>17</v>
      </c>
      <c r="B22" s="143" t="s">
        <v>36</v>
      </c>
      <c r="C22" s="157"/>
      <c r="D22" s="164" t="s">
        <v>37</v>
      </c>
      <c r="E22" s="32" t="s">
        <v>22</v>
      </c>
      <c r="F22" s="33">
        <v>75</v>
      </c>
      <c r="G22" s="42">
        <v>99</v>
      </c>
      <c r="H22" s="42">
        <v>199</v>
      </c>
      <c r="I22" s="55">
        <v>7552621311902</v>
      </c>
      <c r="J22" s="56">
        <v>8</v>
      </c>
      <c r="K22" s="57">
        <f t="shared" si="6"/>
        <v>600</v>
      </c>
      <c r="L22" s="58"/>
      <c r="M22" s="71">
        <f t="shared" ref="M22:M29" si="7">K22*L22</f>
        <v>0</v>
      </c>
      <c r="N22" s="72"/>
      <c r="O22" s="67"/>
      <c r="P22" s="67"/>
      <c r="Q22" s="67"/>
    </row>
    <row r="23" spans="1:17" s="1" customFormat="1" ht="90" customHeight="1" x14ac:dyDescent="0.2">
      <c r="A23" s="18">
        <f t="shared" ref="A23:A29" si="8">ROW()-5</f>
        <v>18</v>
      </c>
      <c r="B23" s="143"/>
      <c r="C23" s="157"/>
      <c r="D23" s="164"/>
      <c r="E23" s="43" t="s">
        <v>38</v>
      </c>
      <c r="F23" s="44">
        <v>315</v>
      </c>
      <c r="G23" s="41">
        <v>448</v>
      </c>
      <c r="H23" s="41">
        <v>668</v>
      </c>
      <c r="I23" s="59">
        <v>7552621311131</v>
      </c>
      <c r="J23" s="60">
        <v>1</v>
      </c>
      <c r="K23" s="61">
        <f t="shared" si="6"/>
        <v>315</v>
      </c>
      <c r="L23" s="62"/>
      <c r="M23" s="74">
        <f t="shared" si="7"/>
        <v>0</v>
      </c>
      <c r="N23" s="32"/>
      <c r="O23" s="67"/>
      <c r="P23" s="67"/>
      <c r="Q23" s="67"/>
    </row>
    <row r="24" spans="1:17" s="1" customFormat="1" ht="90" customHeight="1" x14ac:dyDescent="0.2">
      <c r="A24" s="18">
        <f t="shared" si="8"/>
        <v>19</v>
      </c>
      <c r="B24" s="143"/>
      <c r="C24" s="157"/>
      <c r="D24" s="161" t="s">
        <v>39</v>
      </c>
      <c r="E24" s="32" t="s">
        <v>22</v>
      </c>
      <c r="F24" s="33">
        <v>75</v>
      </c>
      <c r="G24" s="42">
        <v>99</v>
      </c>
      <c r="H24" s="42">
        <v>199</v>
      </c>
      <c r="I24" s="55">
        <v>7552621311919</v>
      </c>
      <c r="J24" s="56">
        <v>8</v>
      </c>
      <c r="K24" s="57">
        <f t="shared" si="6"/>
        <v>600</v>
      </c>
      <c r="L24" s="58"/>
      <c r="M24" s="71">
        <f t="shared" si="7"/>
        <v>0</v>
      </c>
      <c r="N24" s="32"/>
      <c r="O24" s="67"/>
      <c r="P24" s="67"/>
      <c r="Q24" s="67"/>
    </row>
    <row r="25" spans="1:17" s="1" customFormat="1" ht="90" customHeight="1" x14ac:dyDescent="0.2">
      <c r="A25" s="18">
        <f t="shared" si="8"/>
        <v>20</v>
      </c>
      <c r="B25" s="143"/>
      <c r="C25" s="157"/>
      <c r="D25" s="161"/>
      <c r="E25" s="43" t="s">
        <v>38</v>
      </c>
      <c r="F25" s="44">
        <v>305</v>
      </c>
      <c r="G25" s="41">
        <v>428</v>
      </c>
      <c r="H25" s="41">
        <v>658</v>
      </c>
      <c r="I25" s="59">
        <v>7552621311070</v>
      </c>
      <c r="J25" s="60">
        <v>1</v>
      </c>
      <c r="K25" s="61">
        <f t="shared" si="6"/>
        <v>305</v>
      </c>
      <c r="L25" s="62"/>
      <c r="M25" s="74">
        <f t="shared" si="7"/>
        <v>0</v>
      </c>
      <c r="N25" s="32"/>
      <c r="O25" s="67"/>
      <c r="P25" s="67"/>
      <c r="Q25" s="67"/>
    </row>
    <row r="26" spans="1:17" s="1" customFormat="1" ht="120" customHeight="1" x14ac:dyDescent="0.2">
      <c r="A26" s="18">
        <f t="shared" si="8"/>
        <v>21</v>
      </c>
      <c r="B26" s="143" t="s">
        <v>40</v>
      </c>
      <c r="C26" s="156"/>
      <c r="D26" s="161" t="s">
        <v>41</v>
      </c>
      <c r="E26" s="32" t="s">
        <v>22</v>
      </c>
      <c r="F26" s="33">
        <v>64</v>
      </c>
      <c r="G26" s="42">
        <v>89</v>
      </c>
      <c r="H26" s="42">
        <v>178</v>
      </c>
      <c r="I26" s="55">
        <v>7552621311810</v>
      </c>
      <c r="J26" s="56">
        <v>8</v>
      </c>
      <c r="K26" s="57">
        <f t="shared" si="6"/>
        <v>512</v>
      </c>
      <c r="L26" s="58"/>
      <c r="M26" s="71">
        <f t="shared" si="7"/>
        <v>0</v>
      </c>
      <c r="N26" s="32"/>
      <c r="O26" s="67"/>
      <c r="P26" s="67"/>
      <c r="Q26" s="67"/>
    </row>
    <row r="27" spans="1:17" s="1" customFormat="1" ht="120" customHeight="1" x14ac:dyDescent="0.2">
      <c r="A27" s="18">
        <f t="shared" si="8"/>
        <v>22</v>
      </c>
      <c r="B27" s="143"/>
      <c r="C27" s="156"/>
      <c r="D27" s="161"/>
      <c r="E27" s="43" t="s">
        <v>38</v>
      </c>
      <c r="F27" s="44">
        <v>288</v>
      </c>
      <c r="G27" s="37">
        <v>368</v>
      </c>
      <c r="H27" s="41">
        <v>568</v>
      </c>
      <c r="I27" s="59">
        <v>7552621311582</v>
      </c>
      <c r="J27" s="60">
        <v>1</v>
      </c>
      <c r="K27" s="61">
        <f t="shared" si="6"/>
        <v>288</v>
      </c>
      <c r="L27" s="62"/>
      <c r="M27" s="74">
        <f t="shared" si="7"/>
        <v>0</v>
      </c>
      <c r="N27" s="32"/>
      <c r="O27" s="67"/>
      <c r="P27" s="67"/>
      <c r="Q27" s="67"/>
    </row>
    <row r="28" spans="1:17" s="1" customFormat="1" ht="120" customHeight="1" x14ac:dyDescent="0.2">
      <c r="A28" s="18">
        <f t="shared" si="8"/>
        <v>23</v>
      </c>
      <c r="B28" s="143"/>
      <c r="C28" s="156"/>
      <c r="D28" s="164" t="s">
        <v>42</v>
      </c>
      <c r="E28" s="32" t="s">
        <v>22</v>
      </c>
      <c r="F28" s="33">
        <v>62</v>
      </c>
      <c r="G28" s="42">
        <v>86</v>
      </c>
      <c r="H28" s="42">
        <v>168</v>
      </c>
      <c r="I28" s="55">
        <v>7552621311872</v>
      </c>
      <c r="J28" s="56">
        <v>8</v>
      </c>
      <c r="K28" s="57">
        <f t="shared" si="6"/>
        <v>496</v>
      </c>
      <c r="L28" s="58"/>
      <c r="M28" s="71">
        <f t="shared" si="7"/>
        <v>0</v>
      </c>
      <c r="N28" s="32"/>
      <c r="O28" s="67"/>
      <c r="P28" s="67"/>
      <c r="Q28" s="67"/>
    </row>
    <row r="29" spans="1:17" s="1" customFormat="1" ht="120" customHeight="1" x14ac:dyDescent="0.2">
      <c r="A29" s="18">
        <f t="shared" si="8"/>
        <v>24</v>
      </c>
      <c r="B29" s="143"/>
      <c r="C29" s="156"/>
      <c r="D29" s="164"/>
      <c r="E29" s="43" t="s">
        <v>38</v>
      </c>
      <c r="F29" s="44">
        <v>278</v>
      </c>
      <c r="G29" s="37">
        <v>358</v>
      </c>
      <c r="H29" s="41">
        <v>558</v>
      </c>
      <c r="I29" s="59">
        <v>7552621311575</v>
      </c>
      <c r="J29" s="60">
        <v>1</v>
      </c>
      <c r="K29" s="61">
        <f t="shared" si="6"/>
        <v>278</v>
      </c>
      <c r="L29" s="62"/>
      <c r="M29" s="74">
        <f t="shared" si="7"/>
        <v>0</v>
      </c>
      <c r="N29" s="32"/>
      <c r="O29" s="67"/>
      <c r="P29" s="67"/>
      <c r="Q29" s="67"/>
    </row>
    <row r="30" spans="1:17" s="2" customFormat="1" ht="40.15" customHeight="1" x14ac:dyDescent="0.2">
      <c r="A30" s="15" t="s">
        <v>2</v>
      </c>
      <c r="B30" s="16" t="s">
        <v>3</v>
      </c>
      <c r="C30" s="17" t="s">
        <v>4</v>
      </c>
      <c r="D30" s="17" t="s">
        <v>5</v>
      </c>
      <c r="E30" s="17" t="s">
        <v>6</v>
      </c>
      <c r="F30" s="31" t="s">
        <v>7</v>
      </c>
      <c r="G30" s="31" t="s">
        <v>8</v>
      </c>
      <c r="H30" s="31" t="s">
        <v>9</v>
      </c>
      <c r="I30" s="53" t="s">
        <v>10</v>
      </c>
      <c r="J30" s="54" t="s">
        <v>11</v>
      </c>
      <c r="K30" s="54" t="s">
        <v>12</v>
      </c>
      <c r="L30" s="54" t="s">
        <v>13</v>
      </c>
      <c r="M30" s="68" t="s">
        <v>14</v>
      </c>
      <c r="N30" s="69" t="s">
        <v>15</v>
      </c>
      <c r="O30" s="70"/>
      <c r="P30" s="70"/>
      <c r="Q30" s="70"/>
    </row>
    <row r="31" spans="1:17" s="1" customFormat="1" ht="90" customHeight="1" x14ac:dyDescent="0.2">
      <c r="A31" s="18">
        <f>ROW()-6</f>
        <v>25</v>
      </c>
      <c r="B31" s="143" t="s">
        <v>43</v>
      </c>
      <c r="C31" s="156"/>
      <c r="D31" s="164" t="s">
        <v>157</v>
      </c>
      <c r="E31" s="38" t="s">
        <v>18</v>
      </c>
      <c r="F31" s="45">
        <v>64</v>
      </c>
      <c r="G31" s="34">
        <v>88</v>
      </c>
      <c r="H31" s="42">
        <v>148</v>
      </c>
      <c r="I31" s="55">
        <v>5414970032957</v>
      </c>
      <c r="J31" s="56">
        <v>10</v>
      </c>
      <c r="K31" s="57">
        <f t="shared" si="6"/>
        <v>640</v>
      </c>
      <c r="L31" s="58"/>
      <c r="M31" s="71">
        <f t="shared" ref="M31:M46" si="9">K31*L31</f>
        <v>0</v>
      </c>
      <c r="N31" s="75" t="s">
        <v>44</v>
      </c>
      <c r="O31" s="67"/>
      <c r="P31" s="67"/>
      <c r="Q31" s="67"/>
    </row>
    <row r="32" spans="1:17" s="1" customFormat="1" ht="90" customHeight="1" x14ac:dyDescent="0.2">
      <c r="A32" s="18">
        <f t="shared" ref="A32:A46" si="10">ROW()-6</f>
        <v>26</v>
      </c>
      <c r="B32" s="143"/>
      <c r="C32" s="156"/>
      <c r="D32" s="164"/>
      <c r="E32" s="35" t="s">
        <v>45</v>
      </c>
      <c r="F32" s="36">
        <v>318</v>
      </c>
      <c r="G32" s="37">
        <v>418</v>
      </c>
      <c r="H32" s="41">
        <v>648</v>
      </c>
      <c r="I32" s="59">
        <v>6971042241680</v>
      </c>
      <c r="J32" s="60">
        <v>1</v>
      </c>
      <c r="K32" s="61">
        <f t="shared" si="6"/>
        <v>318</v>
      </c>
      <c r="L32" s="62"/>
      <c r="M32" s="74">
        <f t="shared" si="9"/>
        <v>0</v>
      </c>
      <c r="N32" s="32"/>
      <c r="O32" s="67"/>
      <c r="P32" s="67"/>
      <c r="Q32" s="67"/>
    </row>
    <row r="33" spans="1:17" s="1" customFormat="1" ht="90" customHeight="1" x14ac:dyDescent="0.2">
      <c r="A33" s="18">
        <f t="shared" si="10"/>
        <v>27</v>
      </c>
      <c r="B33" s="143"/>
      <c r="C33" s="156"/>
      <c r="D33" s="164" t="s">
        <v>46</v>
      </c>
      <c r="E33" s="38" t="s">
        <v>18</v>
      </c>
      <c r="F33" s="45">
        <v>64</v>
      </c>
      <c r="G33" s="34">
        <v>88</v>
      </c>
      <c r="H33" s="42">
        <v>148</v>
      </c>
      <c r="I33" s="55">
        <v>5414970032940</v>
      </c>
      <c r="J33" s="56">
        <v>10</v>
      </c>
      <c r="K33" s="57">
        <f t="shared" si="6"/>
        <v>640</v>
      </c>
      <c r="L33" s="58"/>
      <c r="M33" s="71">
        <f t="shared" si="9"/>
        <v>0</v>
      </c>
      <c r="N33" s="32"/>
      <c r="O33" s="67"/>
      <c r="P33" s="67"/>
      <c r="Q33" s="67"/>
    </row>
    <row r="34" spans="1:17" s="1" customFormat="1" ht="90" customHeight="1" x14ac:dyDescent="0.2">
      <c r="A34" s="18">
        <f t="shared" si="10"/>
        <v>28</v>
      </c>
      <c r="B34" s="143"/>
      <c r="C34" s="156"/>
      <c r="D34" s="162"/>
      <c r="E34" s="35" t="s">
        <v>45</v>
      </c>
      <c r="F34" s="36">
        <v>318</v>
      </c>
      <c r="G34" s="37">
        <v>418</v>
      </c>
      <c r="H34" s="41">
        <v>648</v>
      </c>
      <c r="I34" s="59">
        <v>6971042241680</v>
      </c>
      <c r="J34" s="60">
        <v>1</v>
      </c>
      <c r="K34" s="61">
        <f t="shared" si="6"/>
        <v>318</v>
      </c>
      <c r="L34" s="62"/>
      <c r="M34" s="74">
        <f t="shared" si="9"/>
        <v>0</v>
      </c>
      <c r="N34" s="32"/>
      <c r="O34" s="67"/>
      <c r="P34" s="67"/>
      <c r="Q34" s="67"/>
    </row>
    <row r="35" spans="1:17" s="1" customFormat="1" ht="90" customHeight="1" x14ac:dyDescent="0.2">
      <c r="A35" s="18">
        <f t="shared" si="10"/>
        <v>29</v>
      </c>
      <c r="B35" s="143"/>
      <c r="C35" s="158"/>
      <c r="D35" s="166" t="s">
        <v>47</v>
      </c>
      <c r="E35" s="38" t="s">
        <v>18</v>
      </c>
      <c r="F35" s="45">
        <v>64</v>
      </c>
      <c r="G35" s="34">
        <v>88</v>
      </c>
      <c r="H35" s="42">
        <v>148</v>
      </c>
      <c r="I35" s="55">
        <v>5414970032933</v>
      </c>
      <c r="J35" s="56">
        <v>10</v>
      </c>
      <c r="K35" s="57">
        <f t="shared" si="6"/>
        <v>640</v>
      </c>
      <c r="L35" s="58"/>
      <c r="M35" s="71">
        <f t="shared" si="9"/>
        <v>0</v>
      </c>
      <c r="N35" s="32"/>
      <c r="O35" s="67"/>
      <c r="P35" s="67"/>
      <c r="Q35" s="67"/>
    </row>
    <row r="36" spans="1:17" s="1" customFormat="1" ht="90" customHeight="1" x14ac:dyDescent="0.2">
      <c r="A36" s="18">
        <f t="shared" si="10"/>
        <v>30</v>
      </c>
      <c r="B36" s="143"/>
      <c r="C36" s="159"/>
      <c r="D36" s="167"/>
      <c r="E36" s="35" t="s">
        <v>45</v>
      </c>
      <c r="F36" s="36">
        <v>318</v>
      </c>
      <c r="G36" s="37">
        <v>418</v>
      </c>
      <c r="H36" s="41">
        <v>648</v>
      </c>
      <c r="I36" s="59">
        <v>5414970032933</v>
      </c>
      <c r="J36" s="60">
        <v>1</v>
      </c>
      <c r="K36" s="61">
        <f t="shared" si="6"/>
        <v>318</v>
      </c>
      <c r="L36" s="62"/>
      <c r="M36" s="74">
        <f t="shared" si="9"/>
        <v>0</v>
      </c>
      <c r="N36" s="32"/>
      <c r="O36" s="67"/>
      <c r="P36" s="67"/>
      <c r="Q36" s="67"/>
    </row>
    <row r="37" spans="1:17" s="1" customFormat="1" ht="90" customHeight="1" x14ac:dyDescent="0.2">
      <c r="A37" s="18">
        <f t="shared" si="10"/>
        <v>31</v>
      </c>
      <c r="B37" s="143"/>
      <c r="C37" s="158"/>
      <c r="D37" s="166" t="s">
        <v>48</v>
      </c>
      <c r="E37" s="38" t="s">
        <v>18</v>
      </c>
      <c r="F37" s="45">
        <v>64</v>
      </c>
      <c r="G37" s="34">
        <v>88</v>
      </c>
      <c r="H37" s="42">
        <v>148</v>
      </c>
      <c r="I37" s="55">
        <v>5414970032926</v>
      </c>
      <c r="J37" s="56">
        <v>10</v>
      </c>
      <c r="K37" s="57">
        <f t="shared" si="6"/>
        <v>640</v>
      </c>
      <c r="L37" s="58"/>
      <c r="M37" s="71">
        <f t="shared" si="9"/>
        <v>0</v>
      </c>
      <c r="N37" s="32"/>
      <c r="O37" s="67"/>
      <c r="P37" s="67"/>
      <c r="Q37" s="67"/>
    </row>
    <row r="38" spans="1:17" s="1" customFormat="1" ht="90" customHeight="1" x14ac:dyDescent="0.2">
      <c r="A38" s="18">
        <f t="shared" si="10"/>
        <v>32</v>
      </c>
      <c r="B38" s="143"/>
      <c r="C38" s="159"/>
      <c r="D38" s="167"/>
      <c r="E38" s="35" t="s">
        <v>45</v>
      </c>
      <c r="F38" s="36">
        <v>318</v>
      </c>
      <c r="G38" s="37">
        <v>418</v>
      </c>
      <c r="H38" s="41">
        <v>648</v>
      </c>
      <c r="I38" s="59">
        <v>5414970032926</v>
      </c>
      <c r="J38" s="60">
        <v>1</v>
      </c>
      <c r="K38" s="61">
        <f t="shared" si="6"/>
        <v>318</v>
      </c>
      <c r="L38" s="62"/>
      <c r="M38" s="74">
        <f t="shared" si="9"/>
        <v>0</v>
      </c>
      <c r="N38" s="32"/>
      <c r="O38" s="67"/>
      <c r="P38" s="67"/>
      <c r="Q38" s="67"/>
    </row>
    <row r="39" spans="1:17" s="1" customFormat="1" ht="90" customHeight="1" x14ac:dyDescent="0.2">
      <c r="A39" s="18">
        <f t="shared" si="10"/>
        <v>33</v>
      </c>
      <c r="B39" s="143"/>
      <c r="C39" s="160"/>
      <c r="D39" s="168" t="s">
        <v>49</v>
      </c>
      <c r="E39" s="38" t="s">
        <v>18</v>
      </c>
      <c r="F39" s="45">
        <v>64</v>
      </c>
      <c r="G39" s="34">
        <v>88</v>
      </c>
      <c r="H39" s="42">
        <v>148</v>
      </c>
      <c r="I39" s="55">
        <v>6971042243707</v>
      </c>
      <c r="J39" s="56">
        <v>10</v>
      </c>
      <c r="K39" s="57">
        <f t="shared" si="6"/>
        <v>640</v>
      </c>
      <c r="L39" s="58"/>
      <c r="M39" s="71">
        <f t="shared" si="9"/>
        <v>0</v>
      </c>
      <c r="N39" s="32"/>
      <c r="O39" s="67"/>
      <c r="P39" s="67"/>
      <c r="Q39" s="67"/>
    </row>
    <row r="40" spans="1:17" s="1" customFormat="1" ht="90" customHeight="1" x14ac:dyDescent="0.2">
      <c r="A40" s="18">
        <f t="shared" si="10"/>
        <v>34</v>
      </c>
      <c r="B40" s="143"/>
      <c r="C40" s="160"/>
      <c r="D40" s="169"/>
      <c r="E40" s="35" t="s">
        <v>45</v>
      </c>
      <c r="F40" s="36">
        <v>318</v>
      </c>
      <c r="G40" s="37">
        <v>418</v>
      </c>
      <c r="H40" s="41">
        <v>648</v>
      </c>
      <c r="I40" s="59">
        <v>6971042241680</v>
      </c>
      <c r="J40" s="60">
        <v>1</v>
      </c>
      <c r="K40" s="61">
        <f t="shared" si="6"/>
        <v>318</v>
      </c>
      <c r="L40" s="62"/>
      <c r="M40" s="74">
        <f t="shared" si="9"/>
        <v>0</v>
      </c>
      <c r="N40" s="32"/>
      <c r="O40" s="67"/>
      <c r="P40" s="67"/>
      <c r="Q40" s="67"/>
    </row>
    <row r="41" spans="1:17" s="1" customFormat="1" ht="90" customHeight="1" x14ac:dyDescent="0.2">
      <c r="A41" s="18">
        <f t="shared" si="10"/>
        <v>35</v>
      </c>
      <c r="B41" s="143" t="s">
        <v>50</v>
      </c>
      <c r="C41" s="161"/>
      <c r="D41" s="170" t="s">
        <v>51</v>
      </c>
      <c r="E41" s="32" t="s">
        <v>18</v>
      </c>
      <c r="F41" s="33">
        <v>52</v>
      </c>
      <c r="G41" s="42">
        <v>68</v>
      </c>
      <c r="H41" s="42">
        <v>118</v>
      </c>
      <c r="I41" s="55">
        <v>5414970032964</v>
      </c>
      <c r="J41" s="56">
        <v>10</v>
      </c>
      <c r="K41" s="57">
        <f t="shared" si="6"/>
        <v>520</v>
      </c>
      <c r="L41" s="58"/>
      <c r="M41" s="71">
        <f t="shared" si="9"/>
        <v>0</v>
      </c>
      <c r="N41" s="32"/>
      <c r="O41" s="67"/>
      <c r="P41" s="67"/>
      <c r="Q41" s="67"/>
    </row>
    <row r="42" spans="1:17" s="1" customFormat="1" ht="90" customHeight="1" x14ac:dyDescent="0.2">
      <c r="A42" s="18">
        <f t="shared" si="10"/>
        <v>36</v>
      </c>
      <c r="B42" s="143"/>
      <c r="C42" s="162"/>
      <c r="D42" s="162"/>
      <c r="E42" s="35" t="s">
        <v>45</v>
      </c>
      <c r="F42" s="36">
        <v>239</v>
      </c>
      <c r="G42" s="41">
        <v>322</v>
      </c>
      <c r="H42" s="41">
        <v>489</v>
      </c>
      <c r="I42" s="59">
        <v>6971042241666</v>
      </c>
      <c r="J42" s="60">
        <v>1</v>
      </c>
      <c r="K42" s="61">
        <f t="shared" si="6"/>
        <v>239</v>
      </c>
      <c r="L42" s="62"/>
      <c r="M42" s="74">
        <f t="shared" si="9"/>
        <v>0</v>
      </c>
      <c r="N42" s="32"/>
      <c r="O42" s="67"/>
      <c r="P42" s="67"/>
      <c r="Q42" s="67"/>
    </row>
    <row r="43" spans="1:17" s="1" customFormat="1" ht="120" customHeight="1" x14ac:dyDescent="0.2">
      <c r="A43" s="18">
        <f t="shared" si="10"/>
        <v>37</v>
      </c>
      <c r="B43" s="143"/>
      <c r="C43" s="29"/>
      <c r="D43" s="28" t="s">
        <v>52</v>
      </c>
      <c r="E43" s="32" t="s">
        <v>18</v>
      </c>
      <c r="F43" s="33">
        <v>52</v>
      </c>
      <c r="G43" s="42">
        <v>68</v>
      </c>
      <c r="H43" s="42">
        <v>118</v>
      </c>
      <c r="I43" s="55">
        <v>5414970032988</v>
      </c>
      <c r="J43" s="56">
        <v>10</v>
      </c>
      <c r="K43" s="57">
        <f t="shared" si="6"/>
        <v>520</v>
      </c>
      <c r="L43" s="58"/>
      <c r="M43" s="71">
        <f t="shared" si="9"/>
        <v>0</v>
      </c>
      <c r="N43" s="32"/>
      <c r="O43" s="67"/>
      <c r="P43" s="67"/>
      <c r="Q43" s="67"/>
    </row>
    <row r="44" spans="1:17" s="1" customFormat="1" ht="120" customHeight="1" x14ac:dyDescent="0.2">
      <c r="A44" s="18">
        <f t="shared" si="10"/>
        <v>38</v>
      </c>
      <c r="B44" s="143"/>
      <c r="C44" s="29"/>
      <c r="D44" s="28" t="s">
        <v>53</v>
      </c>
      <c r="E44" s="32" t="s">
        <v>18</v>
      </c>
      <c r="F44" s="33">
        <v>52</v>
      </c>
      <c r="G44" s="42">
        <v>68</v>
      </c>
      <c r="H44" s="42">
        <v>118</v>
      </c>
      <c r="I44" s="55">
        <v>5414970032995</v>
      </c>
      <c r="J44" s="56">
        <v>10</v>
      </c>
      <c r="K44" s="57">
        <f t="shared" si="6"/>
        <v>520</v>
      </c>
      <c r="L44" s="58"/>
      <c r="M44" s="71">
        <f t="shared" si="9"/>
        <v>0</v>
      </c>
      <c r="N44" s="32"/>
      <c r="O44" s="67"/>
      <c r="P44" s="67"/>
      <c r="Q44" s="67"/>
    </row>
    <row r="45" spans="1:17" s="1" customFormat="1" ht="90" customHeight="1" x14ac:dyDescent="0.2">
      <c r="A45" s="18">
        <f t="shared" si="10"/>
        <v>39</v>
      </c>
      <c r="B45" s="143"/>
      <c r="C45" s="161"/>
      <c r="D45" s="171" t="s">
        <v>54</v>
      </c>
      <c r="E45" s="32" t="s">
        <v>18</v>
      </c>
      <c r="F45" s="33">
        <v>52</v>
      </c>
      <c r="G45" s="42">
        <v>68</v>
      </c>
      <c r="H45" s="42">
        <v>118</v>
      </c>
      <c r="I45" s="55">
        <v>5414970032971</v>
      </c>
      <c r="J45" s="56">
        <v>10</v>
      </c>
      <c r="K45" s="57">
        <f t="shared" si="6"/>
        <v>520</v>
      </c>
      <c r="L45" s="58"/>
      <c r="M45" s="71">
        <f t="shared" si="9"/>
        <v>0</v>
      </c>
      <c r="N45" s="32"/>
      <c r="O45" s="67"/>
      <c r="P45" s="67"/>
      <c r="Q45" s="67"/>
    </row>
    <row r="46" spans="1:17" s="1" customFormat="1" ht="90" customHeight="1" x14ac:dyDescent="0.2">
      <c r="A46" s="18">
        <f t="shared" si="10"/>
        <v>40</v>
      </c>
      <c r="B46" s="143"/>
      <c r="C46" s="162"/>
      <c r="D46" s="171"/>
      <c r="E46" s="35" t="s">
        <v>45</v>
      </c>
      <c r="F46" s="36">
        <v>239</v>
      </c>
      <c r="G46" s="41">
        <v>322</v>
      </c>
      <c r="H46" s="41">
        <v>489</v>
      </c>
      <c r="I46" s="59">
        <v>6971042241666</v>
      </c>
      <c r="J46" s="60">
        <v>1</v>
      </c>
      <c r="K46" s="61">
        <f t="shared" si="6"/>
        <v>239</v>
      </c>
      <c r="L46" s="62"/>
      <c r="M46" s="74">
        <f t="shared" si="9"/>
        <v>0</v>
      </c>
      <c r="N46" s="32"/>
      <c r="O46" s="67"/>
      <c r="P46" s="67"/>
      <c r="Q46" s="67"/>
    </row>
    <row r="47" spans="1:17" s="2" customFormat="1" ht="40.15" customHeight="1" x14ac:dyDescent="0.2">
      <c r="A47" s="15" t="s">
        <v>2</v>
      </c>
      <c r="B47" s="16" t="s">
        <v>3</v>
      </c>
      <c r="C47" s="17" t="s">
        <v>4</v>
      </c>
      <c r="D47" s="17" t="s">
        <v>5</v>
      </c>
      <c r="E47" s="17" t="s">
        <v>6</v>
      </c>
      <c r="F47" s="31" t="s">
        <v>7</v>
      </c>
      <c r="G47" s="31" t="s">
        <v>8</v>
      </c>
      <c r="H47" s="31" t="s">
        <v>9</v>
      </c>
      <c r="I47" s="53" t="s">
        <v>10</v>
      </c>
      <c r="J47" s="54" t="s">
        <v>11</v>
      </c>
      <c r="K47" s="54" t="s">
        <v>12</v>
      </c>
      <c r="L47" s="54" t="s">
        <v>13</v>
      </c>
      <c r="M47" s="68" t="s">
        <v>14</v>
      </c>
      <c r="N47" s="69" t="s">
        <v>15</v>
      </c>
      <c r="O47" s="70"/>
      <c r="P47" s="70"/>
      <c r="Q47" s="70"/>
    </row>
    <row r="48" spans="1:17" s="1" customFormat="1" ht="87" customHeight="1" x14ac:dyDescent="0.2">
      <c r="A48" s="18">
        <f>ROW()-7</f>
        <v>41</v>
      </c>
      <c r="B48" s="144" t="s">
        <v>55</v>
      </c>
      <c r="C48" s="163"/>
      <c r="D48" s="172" t="s">
        <v>56</v>
      </c>
      <c r="E48" s="46" t="s">
        <v>57</v>
      </c>
      <c r="F48" s="47">
        <v>36</v>
      </c>
      <c r="G48" s="42">
        <v>72</v>
      </c>
      <c r="H48" s="42">
        <v>99</v>
      </c>
      <c r="I48" s="55">
        <v>6971042242069</v>
      </c>
      <c r="J48" s="56">
        <v>8</v>
      </c>
      <c r="K48" s="57">
        <f t="shared" si="6"/>
        <v>288</v>
      </c>
      <c r="L48" s="58"/>
      <c r="M48" s="71">
        <f>K48*L48</f>
        <v>0</v>
      </c>
      <c r="N48" s="175"/>
      <c r="O48" s="67"/>
      <c r="P48" s="67"/>
      <c r="Q48" s="67"/>
    </row>
    <row r="49" spans="1:17" s="1" customFormat="1" ht="87" customHeight="1" x14ac:dyDescent="0.2">
      <c r="A49" s="18">
        <f t="shared" ref="A49:A55" si="11">ROW()-7</f>
        <v>42</v>
      </c>
      <c r="B49" s="145"/>
      <c r="C49" s="163"/>
      <c r="D49" s="173"/>
      <c r="E49" s="48" t="s">
        <v>58</v>
      </c>
      <c r="F49" s="49">
        <v>150</v>
      </c>
      <c r="G49" s="41">
        <v>250</v>
      </c>
      <c r="H49" s="41">
        <v>298</v>
      </c>
      <c r="I49" s="59">
        <v>6971042242106</v>
      </c>
      <c r="J49" s="60">
        <v>2</v>
      </c>
      <c r="K49" s="64">
        <f t="shared" si="6"/>
        <v>300</v>
      </c>
      <c r="L49" s="62"/>
      <c r="M49" s="74">
        <f>K49*L49</f>
        <v>0</v>
      </c>
      <c r="N49" s="175"/>
      <c r="O49" s="67"/>
      <c r="P49" s="67"/>
      <c r="Q49" s="67"/>
    </row>
    <row r="50" spans="1:17" s="1" customFormat="1" ht="87" customHeight="1" x14ac:dyDescent="0.2">
      <c r="A50" s="18">
        <f t="shared" si="11"/>
        <v>43</v>
      </c>
      <c r="B50" s="145"/>
      <c r="C50" s="163"/>
      <c r="D50" s="172" t="s">
        <v>59</v>
      </c>
      <c r="E50" s="46" t="s">
        <v>57</v>
      </c>
      <c r="F50" s="47">
        <v>36</v>
      </c>
      <c r="G50" s="42">
        <v>72</v>
      </c>
      <c r="H50" s="42">
        <v>99</v>
      </c>
      <c r="I50" s="55">
        <v>6971042242076</v>
      </c>
      <c r="J50" s="56">
        <v>8</v>
      </c>
      <c r="K50" s="57">
        <f t="shared" si="6"/>
        <v>288</v>
      </c>
      <c r="L50" s="58"/>
      <c r="M50" s="71">
        <f t="shared" ref="M50:M55" si="12">K50*L50</f>
        <v>0</v>
      </c>
      <c r="N50" s="32"/>
      <c r="O50" s="67"/>
      <c r="P50" s="67"/>
      <c r="Q50" s="67"/>
    </row>
    <row r="51" spans="1:17" s="1" customFormat="1" ht="87" customHeight="1" x14ac:dyDescent="0.2">
      <c r="A51" s="18">
        <f t="shared" si="11"/>
        <v>44</v>
      </c>
      <c r="B51" s="145"/>
      <c r="C51" s="163"/>
      <c r="D51" s="174"/>
      <c r="E51" s="48" t="s">
        <v>58</v>
      </c>
      <c r="F51" s="49">
        <v>150</v>
      </c>
      <c r="G51" s="41">
        <v>250</v>
      </c>
      <c r="H51" s="41">
        <v>298</v>
      </c>
      <c r="I51" s="59">
        <v>6971042242113</v>
      </c>
      <c r="J51" s="60">
        <v>2</v>
      </c>
      <c r="K51" s="64">
        <f t="shared" si="6"/>
        <v>300</v>
      </c>
      <c r="L51" s="62"/>
      <c r="M51" s="74">
        <f t="shared" si="12"/>
        <v>0</v>
      </c>
      <c r="N51" s="32"/>
      <c r="O51" s="67"/>
      <c r="P51" s="67"/>
      <c r="Q51" s="67"/>
    </row>
    <row r="52" spans="1:17" s="1" customFormat="1" ht="87" customHeight="1" x14ac:dyDescent="0.2">
      <c r="A52" s="18">
        <f t="shared" si="11"/>
        <v>45</v>
      </c>
      <c r="B52" s="145"/>
      <c r="C52" s="163"/>
      <c r="D52" s="172" t="s">
        <v>60</v>
      </c>
      <c r="E52" s="46" t="s">
        <v>57</v>
      </c>
      <c r="F52" s="47">
        <v>36</v>
      </c>
      <c r="G52" s="42">
        <v>72</v>
      </c>
      <c r="H52" s="42">
        <v>99</v>
      </c>
      <c r="I52" s="55">
        <v>6971042242083</v>
      </c>
      <c r="J52" s="56">
        <v>8</v>
      </c>
      <c r="K52" s="57">
        <f t="shared" si="6"/>
        <v>288</v>
      </c>
      <c r="L52" s="58"/>
      <c r="M52" s="71">
        <f t="shared" si="12"/>
        <v>0</v>
      </c>
      <c r="N52" s="32"/>
      <c r="O52" s="67"/>
      <c r="P52" s="67"/>
      <c r="Q52" s="67"/>
    </row>
    <row r="53" spans="1:17" s="1" customFormat="1" ht="87" customHeight="1" x14ac:dyDescent="0.2">
      <c r="A53" s="18">
        <f t="shared" si="11"/>
        <v>46</v>
      </c>
      <c r="B53" s="145"/>
      <c r="C53" s="163"/>
      <c r="D53" s="174"/>
      <c r="E53" s="48" t="s">
        <v>58</v>
      </c>
      <c r="F53" s="49">
        <v>150</v>
      </c>
      <c r="G53" s="41">
        <v>250</v>
      </c>
      <c r="H53" s="41">
        <v>298</v>
      </c>
      <c r="I53" s="59">
        <v>6971042242120</v>
      </c>
      <c r="J53" s="60">
        <v>2</v>
      </c>
      <c r="K53" s="64">
        <f t="shared" si="6"/>
        <v>300</v>
      </c>
      <c r="L53" s="62"/>
      <c r="M53" s="74">
        <f t="shared" si="12"/>
        <v>0</v>
      </c>
      <c r="N53" s="32"/>
      <c r="O53" s="67"/>
      <c r="P53" s="67"/>
      <c r="Q53" s="67"/>
    </row>
    <row r="54" spans="1:17" s="1" customFormat="1" ht="87" customHeight="1" x14ac:dyDescent="0.2">
      <c r="A54" s="18">
        <f t="shared" si="11"/>
        <v>47</v>
      </c>
      <c r="B54" s="145"/>
      <c r="C54" s="163"/>
      <c r="D54" s="172" t="s">
        <v>61</v>
      </c>
      <c r="E54" s="46" t="s">
        <v>57</v>
      </c>
      <c r="F54" s="47">
        <v>36</v>
      </c>
      <c r="G54" s="42">
        <v>72</v>
      </c>
      <c r="H54" s="42">
        <v>99</v>
      </c>
      <c r="I54" s="55">
        <v>6971042242090</v>
      </c>
      <c r="J54" s="56">
        <v>8</v>
      </c>
      <c r="K54" s="57">
        <f t="shared" si="6"/>
        <v>288</v>
      </c>
      <c r="L54" s="58"/>
      <c r="M54" s="71">
        <f t="shared" si="12"/>
        <v>0</v>
      </c>
      <c r="N54" s="32"/>
      <c r="O54" s="67"/>
      <c r="P54" s="67"/>
      <c r="Q54" s="67"/>
    </row>
    <row r="55" spans="1:17" s="1" customFormat="1" ht="87" customHeight="1" x14ac:dyDescent="0.2">
      <c r="A55" s="18">
        <f t="shared" si="11"/>
        <v>48</v>
      </c>
      <c r="B55" s="146"/>
      <c r="C55" s="163"/>
      <c r="D55" s="174"/>
      <c r="E55" s="48" t="s">
        <v>58</v>
      </c>
      <c r="F55" s="49">
        <v>150</v>
      </c>
      <c r="G55" s="41">
        <v>250</v>
      </c>
      <c r="H55" s="41">
        <v>298</v>
      </c>
      <c r="I55" s="59">
        <v>6971042242137</v>
      </c>
      <c r="J55" s="60">
        <v>2</v>
      </c>
      <c r="K55" s="64">
        <f t="shared" si="6"/>
        <v>300</v>
      </c>
      <c r="L55" s="62"/>
      <c r="M55" s="74">
        <f t="shared" si="12"/>
        <v>0</v>
      </c>
      <c r="N55" s="32"/>
      <c r="O55" s="67"/>
      <c r="P55" s="67"/>
      <c r="Q55" s="67"/>
    </row>
    <row r="56" spans="1:17" s="2" customFormat="1" ht="40.15" customHeight="1" x14ac:dyDescent="0.2">
      <c r="A56" s="15" t="s">
        <v>2</v>
      </c>
      <c r="B56" s="16" t="s">
        <v>3</v>
      </c>
      <c r="C56" s="17" t="s">
        <v>4</v>
      </c>
      <c r="D56" s="17" t="s">
        <v>5</v>
      </c>
      <c r="E56" s="17" t="s">
        <v>6</v>
      </c>
      <c r="F56" s="31" t="s">
        <v>7</v>
      </c>
      <c r="G56" s="31" t="s">
        <v>8</v>
      </c>
      <c r="H56" s="31" t="s">
        <v>9</v>
      </c>
      <c r="I56" s="53" t="s">
        <v>10</v>
      </c>
      <c r="J56" s="54" t="s">
        <v>11</v>
      </c>
      <c r="K56" s="54" t="s">
        <v>12</v>
      </c>
      <c r="L56" s="54" t="s">
        <v>13</v>
      </c>
      <c r="M56" s="68" t="s">
        <v>14</v>
      </c>
      <c r="N56" s="69" t="s">
        <v>15</v>
      </c>
      <c r="O56" s="70"/>
      <c r="P56" s="70"/>
      <c r="Q56" s="70"/>
    </row>
    <row r="57" spans="1:17" s="1" customFormat="1" ht="60" customHeight="1" x14ac:dyDescent="0.2">
      <c r="A57" s="18">
        <f>ROW()-8</f>
        <v>49</v>
      </c>
      <c r="B57" s="143" t="s">
        <v>62</v>
      </c>
      <c r="C57" s="156"/>
      <c r="D57" s="165" t="s">
        <v>63</v>
      </c>
      <c r="E57" s="38" t="s">
        <v>64</v>
      </c>
      <c r="F57" s="45">
        <v>59</v>
      </c>
      <c r="G57" s="42">
        <v>79</v>
      </c>
      <c r="H57" s="42">
        <v>138</v>
      </c>
      <c r="I57" s="55">
        <v>6971042240027</v>
      </c>
      <c r="J57" s="56">
        <v>8</v>
      </c>
      <c r="K57" s="57">
        <f t="shared" si="6"/>
        <v>472</v>
      </c>
      <c r="L57" s="58"/>
      <c r="M57" s="71">
        <f t="shared" ref="M57:M70" si="13">K57*L57</f>
        <v>0</v>
      </c>
      <c r="N57" s="175"/>
      <c r="O57" s="67"/>
      <c r="P57" s="67"/>
      <c r="Q57" s="67"/>
    </row>
    <row r="58" spans="1:17" s="1" customFormat="1" ht="80.099999999999994" customHeight="1" x14ac:dyDescent="0.2">
      <c r="A58" s="18">
        <f t="shared" ref="A58:A70" si="14">ROW()-8</f>
        <v>50</v>
      </c>
      <c r="B58" s="143"/>
      <c r="C58" s="156"/>
      <c r="D58" s="165"/>
      <c r="E58" s="43" t="s">
        <v>38</v>
      </c>
      <c r="F58" s="44">
        <v>279</v>
      </c>
      <c r="G58" s="41">
        <v>360</v>
      </c>
      <c r="H58" s="41">
        <v>489</v>
      </c>
      <c r="I58" s="59">
        <v>6971042240997</v>
      </c>
      <c r="J58" s="60">
        <v>1</v>
      </c>
      <c r="K58" s="64">
        <f t="shared" si="6"/>
        <v>279</v>
      </c>
      <c r="L58" s="62"/>
      <c r="M58" s="74">
        <f t="shared" si="13"/>
        <v>0</v>
      </c>
      <c r="N58" s="175"/>
      <c r="O58" s="67"/>
      <c r="P58" s="67"/>
      <c r="Q58" s="67"/>
    </row>
    <row r="59" spans="1:17" s="1" customFormat="1" ht="60" customHeight="1" x14ac:dyDescent="0.2">
      <c r="A59" s="18">
        <f t="shared" si="14"/>
        <v>51</v>
      </c>
      <c r="B59" s="143"/>
      <c r="C59" s="156"/>
      <c r="D59" s="165" t="s">
        <v>65</v>
      </c>
      <c r="E59" s="38" t="s">
        <v>64</v>
      </c>
      <c r="F59" s="45">
        <v>59</v>
      </c>
      <c r="G59" s="42">
        <v>79</v>
      </c>
      <c r="H59" s="42">
        <v>138</v>
      </c>
      <c r="I59" s="55">
        <v>6971042240034</v>
      </c>
      <c r="J59" s="56">
        <v>8</v>
      </c>
      <c r="K59" s="57">
        <f t="shared" si="6"/>
        <v>472</v>
      </c>
      <c r="L59" s="58"/>
      <c r="M59" s="71">
        <f t="shared" si="13"/>
        <v>0</v>
      </c>
      <c r="N59" s="32"/>
      <c r="O59" s="67"/>
      <c r="P59" s="67"/>
      <c r="Q59" s="67"/>
    </row>
    <row r="60" spans="1:17" s="1" customFormat="1" ht="80.099999999999994" customHeight="1" x14ac:dyDescent="0.2">
      <c r="A60" s="18">
        <f t="shared" si="14"/>
        <v>52</v>
      </c>
      <c r="B60" s="143"/>
      <c r="C60" s="156"/>
      <c r="D60" s="165"/>
      <c r="E60" s="43" t="s">
        <v>38</v>
      </c>
      <c r="F60" s="44">
        <v>269</v>
      </c>
      <c r="G60" s="41">
        <v>359</v>
      </c>
      <c r="H60" s="41">
        <v>479</v>
      </c>
      <c r="I60" s="59">
        <v>6971042240980</v>
      </c>
      <c r="J60" s="60">
        <v>1</v>
      </c>
      <c r="K60" s="64">
        <f t="shared" si="6"/>
        <v>269</v>
      </c>
      <c r="L60" s="62"/>
      <c r="M60" s="74">
        <f t="shared" si="13"/>
        <v>0</v>
      </c>
      <c r="N60" s="32"/>
      <c r="O60" s="67"/>
      <c r="P60" s="67"/>
      <c r="Q60" s="67"/>
    </row>
    <row r="61" spans="1:17" s="1" customFormat="1" ht="60" customHeight="1" x14ac:dyDescent="0.2">
      <c r="A61" s="18">
        <f t="shared" si="14"/>
        <v>53</v>
      </c>
      <c r="B61" s="143"/>
      <c r="C61" s="156"/>
      <c r="D61" s="165" t="s">
        <v>66</v>
      </c>
      <c r="E61" s="38" t="s">
        <v>64</v>
      </c>
      <c r="F61" s="45">
        <v>59</v>
      </c>
      <c r="G61" s="42">
        <v>79</v>
      </c>
      <c r="H61" s="42">
        <v>138</v>
      </c>
      <c r="I61" s="55">
        <v>6971042240034</v>
      </c>
      <c r="J61" s="56">
        <v>8</v>
      </c>
      <c r="K61" s="57">
        <f t="shared" si="6"/>
        <v>472</v>
      </c>
      <c r="L61" s="58"/>
      <c r="M61" s="71">
        <f t="shared" si="13"/>
        <v>0</v>
      </c>
      <c r="N61" s="32"/>
      <c r="O61" s="67"/>
      <c r="P61" s="67"/>
      <c r="Q61" s="67"/>
    </row>
    <row r="62" spans="1:17" s="1" customFormat="1" ht="80.099999999999994" customHeight="1" x14ac:dyDescent="0.2">
      <c r="A62" s="18">
        <f t="shared" si="14"/>
        <v>54</v>
      </c>
      <c r="B62" s="143"/>
      <c r="C62" s="156"/>
      <c r="D62" s="165"/>
      <c r="E62" s="43" t="s">
        <v>38</v>
      </c>
      <c r="F62" s="44">
        <v>269</v>
      </c>
      <c r="G62" s="41">
        <v>359</v>
      </c>
      <c r="H62" s="41">
        <v>479</v>
      </c>
      <c r="I62" s="59">
        <v>6971042240980</v>
      </c>
      <c r="J62" s="60">
        <v>1</v>
      </c>
      <c r="K62" s="64">
        <f t="shared" si="6"/>
        <v>269</v>
      </c>
      <c r="L62" s="62"/>
      <c r="M62" s="74">
        <f t="shared" si="13"/>
        <v>0</v>
      </c>
      <c r="N62" s="32"/>
      <c r="O62" s="67"/>
      <c r="P62" s="67"/>
      <c r="Q62" s="67"/>
    </row>
    <row r="63" spans="1:17" s="1" customFormat="1" ht="60" customHeight="1" x14ac:dyDescent="0.2">
      <c r="A63" s="18">
        <f t="shared" si="14"/>
        <v>55</v>
      </c>
      <c r="B63" s="143"/>
      <c r="C63" s="156"/>
      <c r="D63" s="165" t="s">
        <v>67</v>
      </c>
      <c r="E63" s="38" t="s">
        <v>64</v>
      </c>
      <c r="F63" s="45">
        <v>59</v>
      </c>
      <c r="G63" s="42">
        <v>79</v>
      </c>
      <c r="H63" s="42">
        <v>138</v>
      </c>
      <c r="I63" s="55">
        <v>6971042240034</v>
      </c>
      <c r="J63" s="56">
        <v>8</v>
      </c>
      <c r="K63" s="57">
        <f t="shared" si="6"/>
        <v>472</v>
      </c>
      <c r="L63" s="58"/>
      <c r="M63" s="71">
        <f t="shared" si="13"/>
        <v>0</v>
      </c>
      <c r="N63" s="32"/>
      <c r="O63" s="67"/>
      <c r="P63" s="67"/>
      <c r="Q63" s="67"/>
    </row>
    <row r="64" spans="1:17" s="1" customFormat="1" ht="80.099999999999994" customHeight="1" x14ac:dyDescent="0.2">
      <c r="A64" s="18">
        <f t="shared" si="14"/>
        <v>56</v>
      </c>
      <c r="B64" s="143"/>
      <c r="C64" s="156"/>
      <c r="D64" s="165"/>
      <c r="E64" s="43" t="s">
        <v>38</v>
      </c>
      <c r="F64" s="44">
        <v>269</v>
      </c>
      <c r="G64" s="41">
        <v>359</v>
      </c>
      <c r="H64" s="41">
        <v>479</v>
      </c>
      <c r="I64" s="59">
        <v>6971042240980</v>
      </c>
      <c r="J64" s="60">
        <v>1</v>
      </c>
      <c r="K64" s="64">
        <f t="shared" si="6"/>
        <v>269</v>
      </c>
      <c r="L64" s="62"/>
      <c r="M64" s="74">
        <f t="shared" si="13"/>
        <v>0</v>
      </c>
      <c r="N64" s="32"/>
      <c r="O64" s="67"/>
      <c r="P64" s="67"/>
      <c r="Q64" s="67"/>
    </row>
    <row r="65" spans="1:17" s="1" customFormat="1" ht="120" customHeight="1" x14ac:dyDescent="0.2">
      <c r="A65" s="18">
        <f t="shared" si="14"/>
        <v>57</v>
      </c>
      <c r="B65" s="143" t="s">
        <v>68</v>
      </c>
      <c r="C65" s="25"/>
      <c r="D65" s="26" t="s">
        <v>69</v>
      </c>
      <c r="E65" s="32" t="s">
        <v>18</v>
      </c>
      <c r="F65" s="33">
        <v>48</v>
      </c>
      <c r="G65" s="42">
        <v>62</v>
      </c>
      <c r="H65" s="42">
        <v>89</v>
      </c>
      <c r="I65" s="55">
        <v>6971042240218</v>
      </c>
      <c r="J65" s="56">
        <v>8</v>
      </c>
      <c r="K65" s="57">
        <f t="shared" ref="K65:K120" si="15">J65*F65</f>
        <v>384</v>
      </c>
      <c r="L65" s="58"/>
      <c r="M65" s="71">
        <f t="shared" si="13"/>
        <v>0</v>
      </c>
      <c r="N65" s="72"/>
      <c r="O65" s="67"/>
      <c r="P65" s="67"/>
      <c r="Q65" s="67"/>
    </row>
    <row r="66" spans="1:17" s="1" customFormat="1" ht="120" customHeight="1" x14ac:dyDescent="0.2">
      <c r="A66" s="18">
        <f t="shared" si="14"/>
        <v>58</v>
      </c>
      <c r="B66" s="143"/>
      <c r="C66" s="25"/>
      <c r="D66" s="26" t="s">
        <v>70</v>
      </c>
      <c r="E66" s="32" t="s">
        <v>18</v>
      </c>
      <c r="F66" s="33">
        <v>48</v>
      </c>
      <c r="G66" s="42">
        <v>62</v>
      </c>
      <c r="H66" s="42">
        <v>89</v>
      </c>
      <c r="I66" s="55">
        <v>6971042240225</v>
      </c>
      <c r="J66" s="56">
        <v>8</v>
      </c>
      <c r="K66" s="57">
        <f t="shared" si="15"/>
        <v>384</v>
      </c>
      <c r="L66" s="58"/>
      <c r="M66" s="71">
        <f t="shared" si="13"/>
        <v>0</v>
      </c>
      <c r="N66" s="32"/>
      <c r="O66" s="67"/>
      <c r="P66" s="67"/>
      <c r="Q66" s="67"/>
    </row>
    <row r="67" spans="1:17" s="1" customFormat="1" ht="120" customHeight="1" x14ac:dyDescent="0.2">
      <c r="A67" s="18">
        <f t="shared" si="14"/>
        <v>59</v>
      </c>
      <c r="B67" s="143"/>
      <c r="C67" s="25"/>
      <c r="D67" s="26" t="s">
        <v>71</v>
      </c>
      <c r="E67" s="32" t="s">
        <v>18</v>
      </c>
      <c r="F67" s="33">
        <v>48</v>
      </c>
      <c r="G67" s="42">
        <v>62</v>
      </c>
      <c r="H67" s="42">
        <v>89</v>
      </c>
      <c r="I67" s="55">
        <v>6971042240232</v>
      </c>
      <c r="J67" s="56">
        <v>8</v>
      </c>
      <c r="K67" s="57">
        <f t="shared" si="15"/>
        <v>384</v>
      </c>
      <c r="L67" s="58"/>
      <c r="M67" s="71">
        <f t="shared" si="13"/>
        <v>0</v>
      </c>
      <c r="N67" s="32"/>
      <c r="O67" s="67"/>
      <c r="P67" s="67"/>
      <c r="Q67" s="67"/>
    </row>
    <row r="68" spans="1:17" s="1" customFormat="1" ht="120" customHeight="1" x14ac:dyDescent="0.2">
      <c r="A68" s="18">
        <f t="shared" si="14"/>
        <v>60</v>
      </c>
      <c r="B68" s="143"/>
      <c r="C68" s="25"/>
      <c r="D68" s="26" t="s">
        <v>72</v>
      </c>
      <c r="E68" s="32" t="s">
        <v>18</v>
      </c>
      <c r="F68" s="33">
        <v>48</v>
      </c>
      <c r="G68" s="42">
        <v>62</v>
      </c>
      <c r="H68" s="42">
        <v>89</v>
      </c>
      <c r="I68" s="55">
        <v>6971042240249</v>
      </c>
      <c r="J68" s="56">
        <v>8</v>
      </c>
      <c r="K68" s="57">
        <f t="shared" si="15"/>
        <v>384</v>
      </c>
      <c r="L68" s="58"/>
      <c r="M68" s="71">
        <f t="shared" si="13"/>
        <v>0</v>
      </c>
      <c r="N68" s="32"/>
      <c r="O68" s="67"/>
      <c r="P68" s="67"/>
      <c r="Q68" s="67"/>
    </row>
    <row r="69" spans="1:17" s="1" customFormat="1" ht="155.44999999999999" customHeight="1" x14ac:dyDescent="0.2">
      <c r="A69" s="18">
        <f t="shared" si="14"/>
        <v>61</v>
      </c>
      <c r="B69" s="143"/>
      <c r="C69" s="25"/>
      <c r="D69" s="76" t="s">
        <v>73</v>
      </c>
      <c r="E69" s="43" t="s">
        <v>74</v>
      </c>
      <c r="F69" s="44">
        <v>238</v>
      </c>
      <c r="G69" s="41">
        <v>288</v>
      </c>
      <c r="H69" s="41">
        <v>398</v>
      </c>
      <c r="I69" s="59">
        <v>6971042240300</v>
      </c>
      <c r="J69" s="60">
        <v>1</v>
      </c>
      <c r="K69" s="64">
        <f t="shared" si="15"/>
        <v>238</v>
      </c>
      <c r="L69" s="62"/>
      <c r="M69" s="74">
        <f t="shared" si="13"/>
        <v>0</v>
      </c>
      <c r="N69" s="32"/>
      <c r="O69" s="67"/>
      <c r="P69" s="67"/>
      <c r="Q69" s="67"/>
    </row>
    <row r="70" spans="1:17" s="1" customFormat="1" ht="155.44999999999999" customHeight="1" x14ac:dyDescent="0.2">
      <c r="A70" s="18">
        <f t="shared" si="14"/>
        <v>62</v>
      </c>
      <c r="B70" s="143"/>
      <c r="C70" s="25"/>
      <c r="D70" s="76" t="s">
        <v>75</v>
      </c>
      <c r="E70" s="43" t="s">
        <v>74</v>
      </c>
      <c r="F70" s="44">
        <v>238</v>
      </c>
      <c r="G70" s="41">
        <v>288</v>
      </c>
      <c r="H70" s="41">
        <v>398</v>
      </c>
      <c r="I70" s="59">
        <v>6971042240317</v>
      </c>
      <c r="J70" s="60">
        <v>1</v>
      </c>
      <c r="K70" s="64">
        <f t="shared" si="15"/>
        <v>238</v>
      </c>
      <c r="L70" s="62"/>
      <c r="M70" s="74">
        <f t="shared" si="13"/>
        <v>0</v>
      </c>
      <c r="N70" s="32"/>
      <c r="O70" s="67"/>
      <c r="P70" s="67"/>
      <c r="Q70" s="67"/>
    </row>
    <row r="71" spans="1:17" s="2" customFormat="1" ht="40.15" customHeight="1" x14ac:dyDescent="0.2">
      <c r="A71" s="15" t="s">
        <v>2</v>
      </c>
      <c r="B71" s="16" t="s">
        <v>3</v>
      </c>
      <c r="C71" s="17" t="s">
        <v>4</v>
      </c>
      <c r="D71" s="17" t="s">
        <v>5</v>
      </c>
      <c r="E71" s="17" t="s">
        <v>6</v>
      </c>
      <c r="F71" s="31" t="s">
        <v>7</v>
      </c>
      <c r="G71" s="31" t="s">
        <v>8</v>
      </c>
      <c r="H71" s="31" t="s">
        <v>9</v>
      </c>
      <c r="I71" s="53" t="s">
        <v>10</v>
      </c>
      <c r="J71" s="54" t="s">
        <v>11</v>
      </c>
      <c r="K71" s="54" t="s">
        <v>12</v>
      </c>
      <c r="L71" s="54" t="s">
        <v>13</v>
      </c>
      <c r="M71" s="68" t="s">
        <v>14</v>
      </c>
      <c r="N71" s="69" t="s">
        <v>15</v>
      </c>
      <c r="O71" s="70"/>
      <c r="P71" s="70"/>
      <c r="Q71" s="70"/>
    </row>
    <row r="72" spans="1:17" s="1" customFormat="1" ht="120" customHeight="1" x14ac:dyDescent="0.2">
      <c r="A72" s="18">
        <f>ROW()-9</f>
        <v>63</v>
      </c>
      <c r="B72" s="147" t="s">
        <v>76</v>
      </c>
      <c r="C72" s="77"/>
      <c r="D72" s="26" t="s">
        <v>77</v>
      </c>
      <c r="E72" s="38" t="s">
        <v>78</v>
      </c>
      <c r="F72" s="84">
        <v>4.8</v>
      </c>
      <c r="G72" s="85">
        <v>6.5</v>
      </c>
      <c r="H72" s="85">
        <v>10.8</v>
      </c>
      <c r="I72" s="55">
        <v>6971042242182</v>
      </c>
      <c r="J72" s="95">
        <v>24</v>
      </c>
      <c r="K72" s="96">
        <f t="shared" ref="K72:K76" si="16">J72*F72</f>
        <v>115.19999999999999</v>
      </c>
      <c r="L72" s="58"/>
      <c r="M72" s="71">
        <f t="shared" ref="M72:M76" si="17">K72*L72</f>
        <v>0</v>
      </c>
      <c r="N72" s="32"/>
      <c r="O72" s="67"/>
      <c r="P72" s="67"/>
      <c r="Q72" s="67"/>
    </row>
    <row r="73" spans="1:17" s="1" customFormat="1" ht="120" customHeight="1" x14ac:dyDescent="0.2">
      <c r="A73" s="18">
        <f t="shared" ref="A73:A76" si="18">ROW()-9</f>
        <v>64</v>
      </c>
      <c r="B73" s="148"/>
      <c r="C73" s="77"/>
      <c r="D73" s="26" t="s">
        <v>79</v>
      </c>
      <c r="E73" s="38" t="s">
        <v>78</v>
      </c>
      <c r="F73" s="84">
        <v>4.8</v>
      </c>
      <c r="G73" s="85">
        <v>6.5</v>
      </c>
      <c r="H73" s="85">
        <v>10.8</v>
      </c>
      <c r="I73" s="55">
        <v>6971042242182</v>
      </c>
      <c r="J73" s="95">
        <v>24</v>
      </c>
      <c r="K73" s="96">
        <f t="shared" si="16"/>
        <v>115.19999999999999</v>
      </c>
      <c r="L73" s="58"/>
      <c r="M73" s="71">
        <f t="shared" si="17"/>
        <v>0</v>
      </c>
      <c r="N73" s="32"/>
      <c r="O73" s="67"/>
      <c r="P73" s="67"/>
      <c r="Q73" s="67"/>
    </row>
    <row r="74" spans="1:17" s="1" customFormat="1" ht="120" customHeight="1" x14ac:dyDescent="0.2">
      <c r="A74" s="18">
        <f t="shared" si="18"/>
        <v>65</v>
      </c>
      <c r="B74" s="148"/>
      <c r="C74" s="77"/>
      <c r="D74" s="26" t="s">
        <v>80</v>
      </c>
      <c r="E74" s="38" t="s">
        <v>78</v>
      </c>
      <c r="F74" s="84">
        <v>4.8</v>
      </c>
      <c r="G74" s="85">
        <v>6.5</v>
      </c>
      <c r="H74" s="85">
        <v>10.8</v>
      </c>
      <c r="I74" s="55">
        <v>6971042242182</v>
      </c>
      <c r="J74" s="95">
        <v>24</v>
      </c>
      <c r="K74" s="96">
        <f t="shared" si="16"/>
        <v>115.19999999999999</v>
      </c>
      <c r="L74" s="58"/>
      <c r="M74" s="71">
        <f t="shared" si="17"/>
        <v>0</v>
      </c>
      <c r="N74" s="32"/>
      <c r="O74" s="67"/>
      <c r="P74" s="67"/>
      <c r="Q74" s="67"/>
    </row>
    <row r="75" spans="1:17" s="1" customFormat="1" ht="120" customHeight="1" x14ac:dyDescent="0.2">
      <c r="A75" s="18">
        <f t="shared" si="18"/>
        <v>66</v>
      </c>
      <c r="B75" s="148"/>
      <c r="C75" s="77"/>
      <c r="D75" s="26" t="s">
        <v>81</v>
      </c>
      <c r="E75" s="38" t="s">
        <v>78</v>
      </c>
      <c r="F75" s="84">
        <v>4.8</v>
      </c>
      <c r="G75" s="85">
        <v>6.5</v>
      </c>
      <c r="H75" s="85">
        <v>10.8</v>
      </c>
      <c r="I75" s="55">
        <v>6971042242182</v>
      </c>
      <c r="J75" s="95">
        <v>24</v>
      </c>
      <c r="K75" s="96">
        <f t="shared" si="16"/>
        <v>115.19999999999999</v>
      </c>
      <c r="L75" s="58"/>
      <c r="M75" s="71">
        <f t="shared" si="17"/>
        <v>0</v>
      </c>
      <c r="N75" s="32"/>
      <c r="O75" s="67"/>
      <c r="P75" s="67"/>
      <c r="Q75" s="67"/>
    </row>
    <row r="76" spans="1:17" s="1" customFormat="1" ht="120" customHeight="1" x14ac:dyDescent="0.2">
      <c r="A76" s="18">
        <f t="shared" si="18"/>
        <v>67</v>
      </c>
      <c r="B76" s="149"/>
      <c r="C76" s="77"/>
      <c r="D76" s="26" t="s">
        <v>82</v>
      </c>
      <c r="E76" s="38" t="s">
        <v>78</v>
      </c>
      <c r="F76" s="84">
        <v>4.8</v>
      </c>
      <c r="G76" s="85">
        <v>6.5</v>
      </c>
      <c r="H76" s="85">
        <v>10.8</v>
      </c>
      <c r="I76" s="55">
        <v>6971042242182</v>
      </c>
      <c r="J76" s="95">
        <v>24</v>
      </c>
      <c r="K76" s="96">
        <f t="shared" si="16"/>
        <v>115.19999999999999</v>
      </c>
      <c r="L76" s="58"/>
      <c r="M76" s="71">
        <f t="shared" si="17"/>
        <v>0</v>
      </c>
      <c r="N76" s="32"/>
      <c r="O76" s="67"/>
      <c r="P76" s="67"/>
      <c r="Q76" s="67"/>
    </row>
    <row r="77" spans="1:17" s="2" customFormat="1" ht="40.15" customHeight="1" x14ac:dyDescent="0.2">
      <c r="A77" s="15" t="s">
        <v>2</v>
      </c>
      <c r="B77" s="16" t="s">
        <v>3</v>
      </c>
      <c r="C77" s="17" t="s">
        <v>4</v>
      </c>
      <c r="D77" s="17" t="s">
        <v>5</v>
      </c>
      <c r="E77" s="17" t="s">
        <v>6</v>
      </c>
      <c r="F77" s="31" t="s">
        <v>7</v>
      </c>
      <c r="G77" s="31" t="s">
        <v>8</v>
      </c>
      <c r="H77" s="31" t="s">
        <v>9</v>
      </c>
      <c r="I77" s="53" t="s">
        <v>10</v>
      </c>
      <c r="J77" s="54" t="s">
        <v>11</v>
      </c>
      <c r="K77" s="54" t="s">
        <v>12</v>
      </c>
      <c r="L77" s="54" t="s">
        <v>13</v>
      </c>
      <c r="M77" s="68" t="s">
        <v>14</v>
      </c>
      <c r="N77" s="69" t="s">
        <v>15</v>
      </c>
      <c r="O77" s="70"/>
      <c r="P77" s="70"/>
      <c r="Q77" s="70"/>
    </row>
    <row r="78" spans="1:17" s="1" customFormat="1" ht="90" customHeight="1" x14ac:dyDescent="0.2">
      <c r="A78" s="18">
        <f>ROW()-10</f>
        <v>68</v>
      </c>
      <c r="B78" s="143" t="s">
        <v>83</v>
      </c>
      <c r="C78" s="29"/>
      <c r="D78" s="26" t="s">
        <v>84</v>
      </c>
      <c r="E78" s="32" t="s">
        <v>85</v>
      </c>
      <c r="F78" s="86">
        <v>8.8000000000000007</v>
      </c>
      <c r="G78" s="42">
        <v>11</v>
      </c>
      <c r="H78" s="42">
        <v>19</v>
      </c>
      <c r="I78" s="55">
        <v>6971042240607</v>
      </c>
      <c r="J78" s="95">
        <v>24</v>
      </c>
      <c r="K78" s="97">
        <f t="shared" si="15"/>
        <v>211.20000000000002</v>
      </c>
      <c r="L78" s="58"/>
      <c r="M78" s="111">
        <f t="shared" ref="M78:M85" si="19">K78*L78</f>
        <v>0</v>
      </c>
      <c r="N78" s="32"/>
      <c r="O78" s="67"/>
      <c r="P78" s="67"/>
      <c r="Q78" s="67"/>
    </row>
    <row r="79" spans="1:17" s="1" customFormat="1" ht="90" customHeight="1" x14ac:dyDescent="0.2">
      <c r="A79" s="18">
        <f t="shared" ref="A79:A85" si="20">ROW()-10</f>
        <v>69</v>
      </c>
      <c r="B79" s="143"/>
      <c r="C79" s="29"/>
      <c r="D79" s="26" t="s">
        <v>86</v>
      </c>
      <c r="E79" s="32" t="s">
        <v>85</v>
      </c>
      <c r="F79" s="86">
        <v>8.8000000000000007</v>
      </c>
      <c r="G79" s="42">
        <v>11</v>
      </c>
      <c r="H79" s="42">
        <v>19</v>
      </c>
      <c r="I79" s="55">
        <v>6971042240614</v>
      </c>
      <c r="J79" s="95">
        <v>24</v>
      </c>
      <c r="K79" s="97">
        <f t="shared" si="15"/>
        <v>211.20000000000002</v>
      </c>
      <c r="L79" s="58"/>
      <c r="M79" s="111">
        <f t="shared" si="19"/>
        <v>0</v>
      </c>
      <c r="N79" s="32"/>
      <c r="O79" s="67"/>
      <c r="P79" s="67"/>
      <c r="Q79" s="67"/>
    </row>
    <row r="80" spans="1:17" s="1" customFormat="1" ht="90" customHeight="1" x14ac:dyDescent="0.2">
      <c r="A80" s="18">
        <f t="shared" si="20"/>
        <v>70</v>
      </c>
      <c r="B80" s="143"/>
      <c r="C80" s="29"/>
      <c r="D80" s="26" t="s">
        <v>87</v>
      </c>
      <c r="E80" s="32" t="s">
        <v>85</v>
      </c>
      <c r="F80" s="86">
        <v>8.8000000000000007</v>
      </c>
      <c r="G80" s="42">
        <v>11</v>
      </c>
      <c r="H80" s="42">
        <v>19</v>
      </c>
      <c r="I80" s="55">
        <v>6971042240621</v>
      </c>
      <c r="J80" s="95">
        <v>24</v>
      </c>
      <c r="K80" s="97">
        <f t="shared" si="15"/>
        <v>211.20000000000002</v>
      </c>
      <c r="L80" s="58"/>
      <c r="M80" s="111">
        <f t="shared" si="19"/>
        <v>0</v>
      </c>
      <c r="N80" s="32"/>
      <c r="O80" s="67"/>
      <c r="P80" s="67"/>
      <c r="Q80" s="67"/>
    </row>
    <row r="81" spans="1:17" s="1" customFormat="1" ht="90" customHeight="1" x14ac:dyDescent="0.2">
      <c r="A81" s="18">
        <f t="shared" si="20"/>
        <v>71</v>
      </c>
      <c r="B81" s="143"/>
      <c r="C81" s="29"/>
      <c r="D81" s="26" t="s">
        <v>88</v>
      </c>
      <c r="E81" s="32" t="s">
        <v>85</v>
      </c>
      <c r="F81" s="86">
        <v>8.8000000000000007</v>
      </c>
      <c r="G81" s="42">
        <v>11</v>
      </c>
      <c r="H81" s="42">
        <v>19</v>
      </c>
      <c r="I81" s="55">
        <v>6971042240638</v>
      </c>
      <c r="J81" s="95">
        <v>24</v>
      </c>
      <c r="K81" s="97">
        <f t="shared" si="15"/>
        <v>211.20000000000002</v>
      </c>
      <c r="L81" s="58"/>
      <c r="M81" s="111">
        <f t="shared" si="19"/>
        <v>0</v>
      </c>
      <c r="N81" s="32"/>
      <c r="O81" s="67"/>
      <c r="P81" s="67"/>
      <c r="Q81" s="67"/>
    </row>
    <row r="82" spans="1:17" s="1" customFormat="1" ht="90" customHeight="1" x14ac:dyDescent="0.2">
      <c r="A82" s="18">
        <f t="shared" si="20"/>
        <v>72</v>
      </c>
      <c r="B82" s="143"/>
      <c r="C82" s="29"/>
      <c r="D82" s="78" t="s">
        <v>89</v>
      </c>
      <c r="E82" s="87" t="s">
        <v>90</v>
      </c>
      <c r="F82" s="88">
        <v>3.9</v>
      </c>
      <c r="G82" s="89">
        <v>4.9000000000000004</v>
      </c>
      <c r="H82" s="89">
        <v>6.9</v>
      </c>
      <c r="I82" s="98">
        <v>6971042241406</v>
      </c>
      <c r="J82" s="99">
        <v>48</v>
      </c>
      <c r="K82" s="100">
        <f t="shared" si="15"/>
        <v>187.2</v>
      </c>
      <c r="L82" s="101"/>
      <c r="M82" s="112">
        <f t="shared" si="19"/>
        <v>0</v>
      </c>
      <c r="N82" s="32"/>
      <c r="O82" s="67"/>
      <c r="P82" s="67"/>
      <c r="Q82" s="67"/>
    </row>
    <row r="83" spans="1:17" s="1" customFormat="1" ht="90" customHeight="1" x14ac:dyDescent="0.2">
      <c r="A83" s="18">
        <f t="shared" si="20"/>
        <v>73</v>
      </c>
      <c r="B83" s="143"/>
      <c r="C83" s="29"/>
      <c r="D83" s="78" t="s">
        <v>91</v>
      </c>
      <c r="E83" s="87" t="s">
        <v>90</v>
      </c>
      <c r="F83" s="88">
        <v>3.9</v>
      </c>
      <c r="G83" s="89">
        <v>4.9000000000000004</v>
      </c>
      <c r="H83" s="89">
        <v>6.9</v>
      </c>
      <c r="I83" s="98">
        <v>6971042241376</v>
      </c>
      <c r="J83" s="99">
        <v>48</v>
      </c>
      <c r="K83" s="100">
        <f t="shared" si="15"/>
        <v>187.2</v>
      </c>
      <c r="L83" s="101"/>
      <c r="M83" s="112">
        <f t="shared" si="19"/>
        <v>0</v>
      </c>
      <c r="N83" s="32"/>
      <c r="O83" s="67"/>
      <c r="P83" s="67"/>
      <c r="Q83" s="67"/>
    </row>
    <row r="84" spans="1:17" s="1" customFormat="1" ht="90" customHeight="1" x14ac:dyDescent="0.2">
      <c r="A84" s="18">
        <f t="shared" si="20"/>
        <v>74</v>
      </c>
      <c r="B84" s="143"/>
      <c r="C84" s="29"/>
      <c r="D84" s="78" t="s">
        <v>92</v>
      </c>
      <c r="E84" s="87" t="s">
        <v>90</v>
      </c>
      <c r="F84" s="88">
        <v>3.9</v>
      </c>
      <c r="G84" s="89">
        <v>4.9000000000000004</v>
      </c>
      <c r="H84" s="89">
        <v>6.9</v>
      </c>
      <c r="I84" s="98">
        <v>6971042241390</v>
      </c>
      <c r="J84" s="99">
        <v>48</v>
      </c>
      <c r="K84" s="100">
        <f t="shared" si="15"/>
        <v>187.2</v>
      </c>
      <c r="L84" s="101"/>
      <c r="M84" s="112">
        <f t="shared" si="19"/>
        <v>0</v>
      </c>
      <c r="N84" s="32"/>
      <c r="O84" s="67"/>
      <c r="P84" s="67"/>
      <c r="Q84" s="67"/>
    </row>
    <row r="85" spans="1:17" s="1" customFormat="1" ht="90" customHeight="1" x14ac:dyDescent="0.2">
      <c r="A85" s="18">
        <f t="shared" si="20"/>
        <v>75</v>
      </c>
      <c r="B85" s="143"/>
      <c r="C85" s="29"/>
      <c r="D85" s="78" t="s">
        <v>93</v>
      </c>
      <c r="E85" s="87" t="s">
        <v>90</v>
      </c>
      <c r="F85" s="88">
        <v>3.9</v>
      </c>
      <c r="G85" s="89">
        <v>4.9000000000000004</v>
      </c>
      <c r="H85" s="89">
        <v>6.9</v>
      </c>
      <c r="I85" s="98">
        <v>6971042241383</v>
      </c>
      <c r="J85" s="99">
        <v>48</v>
      </c>
      <c r="K85" s="100">
        <f t="shared" si="15"/>
        <v>187.2</v>
      </c>
      <c r="L85" s="101"/>
      <c r="M85" s="112">
        <f t="shared" si="19"/>
        <v>0</v>
      </c>
      <c r="N85" s="32"/>
      <c r="O85" s="67"/>
      <c r="P85" s="67"/>
      <c r="Q85" s="67"/>
    </row>
    <row r="86" spans="1:17" s="2" customFormat="1" ht="40.15" customHeight="1" x14ac:dyDescent="0.2">
      <c r="A86" s="15" t="s">
        <v>2</v>
      </c>
      <c r="B86" s="16" t="s">
        <v>3</v>
      </c>
      <c r="C86" s="17" t="s">
        <v>4</v>
      </c>
      <c r="D86" s="17" t="s">
        <v>5</v>
      </c>
      <c r="E86" s="17" t="s">
        <v>6</v>
      </c>
      <c r="F86" s="31" t="s">
        <v>7</v>
      </c>
      <c r="G86" s="31" t="s">
        <v>8</v>
      </c>
      <c r="H86" s="31" t="s">
        <v>9</v>
      </c>
      <c r="I86" s="53" t="s">
        <v>10</v>
      </c>
      <c r="J86" s="54" t="s">
        <v>11</v>
      </c>
      <c r="K86" s="54" t="s">
        <v>12</v>
      </c>
      <c r="L86" s="54" t="s">
        <v>13</v>
      </c>
      <c r="M86" s="68" t="s">
        <v>14</v>
      </c>
      <c r="N86" s="69" t="s">
        <v>15</v>
      </c>
      <c r="O86" s="70"/>
      <c r="P86" s="70"/>
      <c r="Q86" s="70"/>
    </row>
    <row r="87" spans="1:17" s="1" customFormat="1" ht="103.35" customHeight="1" x14ac:dyDescent="0.2">
      <c r="A87" s="18">
        <f>ROW()-11</f>
        <v>76</v>
      </c>
      <c r="B87" s="150" t="s">
        <v>94</v>
      </c>
      <c r="C87" s="29"/>
      <c r="D87" s="79" t="s">
        <v>95</v>
      </c>
      <c r="E87" s="32" t="s">
        <v>96</v>
      </c>
      <c r="F87" s="86">
        <v>7.5</v>
      </c>
      <c r="G87" s="42">
        <v>10</v>
      </c>
      <c r="H87" s="42">
        <v>15</v>
      </c>
      <c r="I87" s="55"/>
      <c r="J87" s="95">
        <v>24</v>
      </c>
      <c r="K87" s="33">
        <f t="shared" ref="K87:K91" si="21">J87*F87</f>
        <v>180</v>
      </c>
      <c r="L87" s="58"/>
      <c r="M87" s="71">
        <f t="shared" ref="M87:M91" si="22">K87*L87</f>
        <v>0</v>
      </c>
      <c r="N87" s="32"/>
      <c r="O87" s="67"/>
      <c r="P87" s="67"/>
      <c r="Q87" s="67"/>
    </row>
    <row r="88" spans="1:17" s="1" customFormat="1" ht="103.35" customHeight="1" x14ac:dyDescent="0.2">
      <c r="A88" s="18">
        <f t="shared" ref="A88:A91" si="23">ROW()-11</f>
        <v>77</v>
      </c>
      <c r="B88" s="151"/>
      <c r="C88" s="29"/>
      <c r="D88" s="79" t="s">
        <v>97</v>
      </c>
      <c r="E88" s="32" t="s">
        <v>96</v>
      </c>
      <c r="F88" s="86">
        <v>7.5</v>
      </c>
      <c r="G88" s="42">
        <v>10</v>
      </c>
      <c r="H88" s="42">
        <v>15</v>
      </c>
      <c r="I88" s="55"/>
      <c r="J88" s="95">
        <v>24</v>
      </c>
      <c r="K88" s="33">
        <f t="shared" si="21"/>
        <v>180</v>
      </c>
      <c r="L88" s="58"/>
      <c r="M88" s="71">
        <f t="shared" si="22"/>
        <v>0</v>
      </c>
      <c r="N88" s="32"/>
      <c r="O88" s="67"/>
      <c r="P88" s="67"/>
      <c r="Q88" s="67"/>
    </row>
    <row r="89" spans="1:17" s="1" customFormat="1" ht="103.35" customHeight="1" x14ac:dyDescent="0.2">
      <c r="A89" s="18">
        <f t="shared" si="23"/>
        <v>78</v>
      </c>
      <c r="B89" s="151"/>
      <c r="C89" s="29"/>
      <c r="D89" s="79" t="s">
        <v>98</v>
      </c>
      <c r="E89" s="32" t="s">
        <v>96</v>
      </c>
      <c r="F89" s="86">
        <v>7.5</v>
      </c>
      <c r="G89" s="42">
        <v>10</v>
      </c>
      <c r="H89" s="42">
        <v>15</v>
      </c>
      <c r="I89" s="55"/>
      <c r="J89" s="95">
        <v>24</v>
      </c>
      <c r="K89" s="33">
        <f t="shared" si="21"/>
        <v>180</v>
      </c>
      <c r="L89" s="58"/>
      <c r="M89" s="71">
        <f t="shared" si="22"/>
        <v>0</v>
      </c>
      <c r="N89" s="32"/>
      <c r="O89" s="67"/>
      <c r="P89" s="67"/>
      <c r="Q89" s="67"/>
    </row>
    <row r="90" spans="1:17" s="1" customFormat="1" ht="103.35" customHeight="1" x14ac:dyDescent="0.2">
      <c r="A90" s="18">
        <f t="shared" si="23"/>
        <v>79</v>
      </c>
      <c r="B90" s="151"/>
      <c r="C90" s="29"/>
      <c r="D90" s="79" t="s">
        <v>99</v>
      </c>
      <c r="E90" s="32" t="s">
        <v>96</v>
      </c>
      <c r="F90" s="86">
        <v>7.5</v>
      </c>
      <c r="G90" s="42">
        <v>10</v>
      </c>
      <c r="H90" s="42">
        <v>15</v>
      </c>
      <c r="I90" s="55"/>
      <c r="J90" s="95">
        <v>24</v>
      </c>
      <c r="K90" s="33">
        <f t="shared" si="21"/>
        <v>180</v>
      </c>
      <c r="L90" s="58"/>
      <c r="M90" s="71">
        <f t="shared" si="22"/>
        <v>0</v>
      </c>
      <c r="N90" s="32"/>
      <c r="O90" s="67"/>
      <c r="P90" s="67"/>
      <c r="Q90" s="67"/>
    </row>
    <row r="91" spans="1:17" s="1" customFormat="1" ht="103.35" customHeight="1" x14ac:dyDescent="0.2">
      <c r="A91" s="18">
        <f t="shared" si="23"/>
        <v>80</v>
      </c>
      <c r="B91" s="152"/>
      <c r="C91" s="29"/>
      <c r="D91" s="79" t="s">
        <v>100</v>
      </c>
      <c r="E91" s="32" t="s">
        <v>96</v>
      </c>
      <c r="F91" s="86">
        <v>7.5</v>
      </c>
      <c r="G91" s="42">
        <v>10</v>
      </c>
      <c r="H91" s="42">
        <v>15</v>
      </c>
      <c r="I91" s="55"/>
      <c r="J91" s="95">
        <v>24</v>
      </c>
      <c r="K91" s="33">
        <f t="shared" si="21"/>
        <v>180</v>
      </c>
      <c r="L91" s="58"/>
      <c r="M91" s="71">
        <f t="shared" si="22"/>
        <v>0</v>
      </c>
      <c r="N91" s="32"/>
      <c r="O91" s="67"/>
      <c r="P91" s="67"/>
      <c r="Q91" s="67"/>
    </row>
    <row r="92" spans="1:17" s="2" customFormat="1" ht="40.15" customHeight="1" x14ac:dyDescent="0.2">
      <c r="A92" s="15" t="s">
        <v>2</v>
      </c>
      <c r="B92" s="16" t="s">
        <v>3</v>
      </c>
      <c r="C92" s="17" t="s">
        <v>4</v>
      </c>
      <c r="D92" s="17" t="s">
        <v>5</v>
      </c>
      <c r="E92" s="17" t="s">
        <v>6</v>
      </c>
      <c r="F92" s="31" t="s">
        <v>7</v>
      </c>
      <c r="G92" s="31" t="s">
        <v>8</v>
      </c>
      <c r="H92" s="31" t="s">
        <v>9</v>
      </c>
      <c r="I92" s="53" t="s">
        <v>10</v>
      </c>
      <c r="J92" s="54" t="s">
        <v>11</v>
      </c>
      <c r="K92" s="54" t="s">
        <v>12</v>
      </c>
      <c r="L92" s="54" t="s">
        <v>13</v>
      </c>
      <c r="M92" s="68" t="s">
        <v>14</v>
      </c>
      <c r="N92" s="69" t="s">
        <v>15</v>
      </c>
      <c r="O92" s="70"/>
      <c r="P92" s="70"/>
      <c r="Q92" s="70"/>
    </row>
    <row r="93" spans="1:17" s="1" customFormat="1" ht="82.5" customHeight="1" x14ac:dyDescent="0.2">
      <c r="A93" s="18">
        <f>ROW()-12</f>
        <v>81</v>
      </c>
      <c r="B93" s="143" t="s">
        <v>101</v>
      </c>
      <c r="C93" s="29"/>
      <c r="D93" s="27" t="s">
        <v>102</v>
      </c>
      <c r="E93" s="32" t="s">
        <v>103</v>
      </c>
      <c r="F93" s="86">
        <v>6.8</v>
      </c>
      <c r="G93" s="42">
        <v>9</v>
      </c>
      <c r="H93" s="42">
        <v>15</v>
      </c>
      <c r="I93" s="55">
        <v>7552621311391</v>
      </c>
      <c r="J93" s="95">
        <v>48</v>
      </c>
      <c r="K93" s="96">
        <f t="shared" si="15"/>
        <v>326.39999999999998</v>
      </c>
      <c r="L93" s="58"/>
      <c r="M93" s="113">
        <f t="shared" ref="M93:M105" si="24">K93*L93</f>
        <v>0</v>
      </c>
      <c r="N93" s="32"/>
      <c r="O93" s="67"/>
      <c r="P93" s="67"/>
      <c r="Q93" s="67"/>
    </row>
    <row r="94" spans="1:17" s="1" customFormat="1" ht="82.5" customHeight="1" x14ac:dyDescent="0.2">
      <c r="A94" s="18">
        <f t="shared" ref="A94:A105" si="25">ROW()-12</f>
        <v>82</v>
      </c>
      <c r="B94" s="143"/>
      <c r="C94" s="29"/>
      <c r="D94" s="27" t="s">
        <v>104</v>
      </c>
      <c r="E94" s="32" t="s">
        <v>103</v>
      </c>
      <c r="F94" s="86">
        <v>6.8</v>
      </c>
      <c r="G94" s="42">
        <v>9</v>
      </c>
      <c r="H94" s="42">
        <v>15</v>
      </c>
      <c r="I94" s="55">
        <v>7552621311384</v>
      </c>
      <c r="J94" s="95">
        <v>48</v>
      </c>
      <c r="K94" s="96">
        <f t="shared" si="15"/>
        <v>326.39999999999998</v>
      </c>
      <c r="L94" s="58"/>
      <c r="M94" s="113">
        <f t="shared" si="24"/>
        <v>0</v>
      </c>
      <c r="N94" s="32"/>
      <c r="O94" s="67"/>
      <c r="P94" s="67"/>
      <c r="Q94" s="67"/>
    </row>
    <row r="95" spans="1:17" s="1" customFormat="1" ht="82.5" customHeight="1" x14ac:dyDescent="0.2">
      <c r="A95" s="18">
        <f t="shared" si="25"/>
        <v>83</v>
      </c>
      <c r="B95" s="143"/>
      <c r="C95" s="29"/>
      <c r="D95" s="27" t="s">
        <v>105</v>
      </c>
      <c r="E95" s="32" t="s">
        <v>103</v>
      </c>
      <c r="F95" s="86">
        <v>6.8</v>
      </c>
      <c r="G95" s="42">
        <v>9</v>
      </c>
      <c r="H95" s="42">
        <v>15</v>
      </c>
      <c r="I95" s="55">
        <v>7552621311377</v>
      </c>
      <c r="J95" s="95">
        <v>48</v>
      </c>
      <c r="K95" s="96">
        <f t="shared" si="15"/>
        <v>326.39999999999998</v>
      </c>
      <c r="L95" s="58"/>
      <c r="M95" s="113">
        <f t="shared" si="24"/>
        <v>0</v>
      </c>
      <c r="N95" s="32"/>
      <c r="O95" s="67"/>
      <c r="P95" s="67"/>
      <c r="Q95" s="67"/>
    </row>
    <row r="96" spans="1:17" s="1" customFormat="1" ht="82.5" customHeight="1" x14ac:dyDescent="0.2">
      <c r="A96" s="18">
        <f t="shared" si="25"/>
        <v>84</v>
      </c>
      <c r="B96" s="143"/>
      <c r="C96" s="80"/>
      <c r="D96" s="27" t="s">
        <v>106</v>
      </c>
      <c r="E96" s="32" t="s">
        <v>103</v>
      </c>
      <c r="F96" s="86">
        <v>6.8</v>
      </c>
      <c r="G96" s="42">
        <v>9</v>
      </c>
      <c r="H96" s="42">
        <v>15</v>
      </c>
      <c r="I96" s="55">
        <v>7552621311360</v>
      </c>
      <c r="J96" s="95">
        <v>48</v>
      </c>
      <c r="K96" s="96">
        <f t="shared" si="15"/>
        <v>326.39999999999998</v>
      </c>
      <c r="L96" s="58"/>
      <c r="M96" s="113">
        <f t="shared" si="24"/>
        <v>0</v>
      </c>
      <c r="N96" s="32"/>
      <c r="O96" s="67"/>
      <c r="P96" s="67"/>
      <c r="Q96" s="67"/>
    </row>
    <row r="97" spans="1:17" s="1" customFormat="1" ht="82.5" customHeight="1" x14ac:dyDescent="0.2">
      <c r="A97" s="18">
        <f t="shared" si="25"/>
        <v>85</v>
      </c>
      <c r="B97" s="143"/>
      <c r="C97" s="29"/>
      <c r="D97" s="27" t="s">
        <v>107</v>
      </c>
      <c r="E97" s="32" t="s">
        <v>103</v>
      </c>
      <c r="F97" s="86">
        <v>6.8</v>
      </c>
      <c r="G97" s="42">
        <v>9</v>
      </c>
      <c r="H97" s="42">
        <v>15</v>
      </c>
      <c r="I97" s="55">
        <v>7552621311117</v>
      </c>
      <c r="J97" s="95">
        <v>48</v>
      </c>
      <c r="K97" s="96">
        <f t="shared" si="15"/>
        <v>326.39999999999998</v>
      </c>
      <c r="L97" s="58"/>
      <c r="M97" s="113">
        <f t="shared" si="24"/>
        <v>0</v>
      </c>
      <c r="N97" s="32"/>
      <c r="O97" s="67"/>
      <c r="P97" s="67"/>
      <c r="Q97" s="67"/>
    </row>
    <row r="98" spans="1:17" s="1" customFormat="1" ht="82.5" customHeight="1" x14ac:dyDescent="0.2">
      <c r="A98" s="18">
        <f t="shared" si="25"/>
        <v>86</v>
      </c>
      <c r="B98" s="143"/>
      <c r="C98" s="29"/>
      <c r="D98" s="27" t="s">
        <v>108</v>
      </c>
      <c r="E98" s="32" t="s">
        <v>103</v>
      </c>
      <c r="F98" s="86">
        <v>6.8</v>
      </c>
      <c r="G98" s="42">
        <v>9</v>
      </c>
      <c r="H98" s="42">
        <v>15</v>
      </c>
      <c r="I98" s="55">
        <v>7552621311087</v>
      </c>
      <c r="J98" s="95">
        <v>48</v>
      </c>
      <c r="K98" s="96">
        <f t="shared" si="15"/>
        <v>326.39999999999998</v>
      </c>
      <c r="L98" s="58"/>
      <c r="M98" s="113">
        <f t="shared" si="24"/>
        <v>0</v>
      </c>
      <c r="N98" s="32"/>
      <c r="O98" s="67"/>
      <c r="P98" s="67"/>
      <c r="Q98" s="67"/>
    </row>
    <row r="99" spans="1:17" s="1" customFormat="1" ht="82.5" customHeight="1" x14ac:dyDescent="0.2">
      <c r="A99" s="18">
        <f t="shared" si="25"/>
        <v>87</v>
      </c>
      <c r="B99" s="143"/>
      <c r="C99" s="29"/>
      <c r="D99" s="27" t="s">
        <v>109</v>
      </c>
      <c r="E99" s="32" t="s">
        <v>103</v>
      </c>
      <c r="F99" s="86">
        <v>6.8</v>
      </c>
      <c r="G99" s="42">
        <v>9</v>
      </c>
      <c r="H99" s="42">
        <v>15</v>
      </c>
      <c r="I99" s="55">
        <v>7552621311094</v>
      </c>
      <c r="J99" s="95">
        <v>48</v>
      </c>
      <c r="K99" s="96">
        <f t="shared" si="15"/>
        <v>326.39999999999998</v>
      </c>
      <c r="L99" s="58"/>
      <c r="M99" s="113">
        <f t="shared" si="24"/>
        <v>0</v>
      </c>
      <c r="N99" s="32"/>
      <c r="O99" s="67"/>
      <c r="P99" s="67"/>
      <c r="Q99" s="67"/>
    </row>
    <row r="100" spans="1:17" s="1" customFormat="1" ht="82.5" customHeight="1" x14ac:dyDescent="0.2">
      <c r="A100" s="18">
        <f t="shared" si="25"/>
        <v>88</v>
      </c>
      <c r="B100" s="143"/>
      <c r="C100" s="29"/>
      <c r="D100" s="27" t="s">
        <v>110</v>
      </c>
      <c r="E100" s="32" t="s">
        <v>103</v>
      </c>
      <c r="F100" s="86">
        <v>6.8</v>
      </c>
      <c r="G100" s="42">
        <v>9</v>
      </c>
      <c r="H100" s="42">
        <v>15</v>
      </c>
      <c r="I100" s="55">
        <v>7552621311100</v>
      </c>
      <c r="J100" s="95">
        <v>48</v>
      </c>
      <c r="K100" s="96">
        <f t="shared" si="15"/>
        <v>326.39999999999998</v>
      </c>
      <c r="L100" s="58"/>
      <c r="M100" s="113">
        <f t="shared" si="24"/>
        <v>0</v>
      </c>
      <c r="N100" s="32"/>
      <c r="O100" s="67"/>
      <c r="P100" s="67"/>
      <c r="Q100" s="67"/>
    </row>
    <row r="101" spans="1:17" s="1" customFormat="1" ht="132" customHeight="1" x14ac:dyDescent="0.2">
      <c r="A101" s="18">
        <f t="shared" si="25"/>
        <v>89</v>
      </c>
      <c r="B101" s="143"/>
      <c r="C101" s="29"/>
      <c r="D101" s="81" t="s">
        <v>111</v>
      </c>
      <c r="E101" s="90" t="s">
        <v>112</v>
      </c>
      <c r="F101" s="91">
        <v>54.4</v>
      </c>
      <c r="G101" s="92">
        <v>72</v>
      </c>
      <c r="H101" s="93">
        <v>120</v>
      </c>
      <c r="I101" s="102">
        <v>7552621312268</v>
      </c>
      <c r="J101" s="103">
        <v>6</v>
      </c>
      <c r="K101" s="104">
        <f t="shared" si="15"/>
        <v>326.39999999999998</v>
      </c>
      <c r="L101" s="105"/>
      <c r="M101" s="114">
        <f t="shared" si="24"/>
        <v>0</v>
      </c>
      <c r="N101" s="32"/>
      <c r="O101" s="67"/>
      <c r="P101" s="67"/>
      <c r="Q101" s="67"/>
    </row>
    <row r="102" spans="1:17" s="1" customFormat="1" ht="82.5" customHeight="1" x14ac:dyDescent="0.2">
      <c r="A102" s="18">
        <f t="shared" si="25"/>
        <v>90</v>
      </c>
      <c r="B102" s="143" t="s">
        <v>113</v>
      </c>
      <c r="C102" s="29"/>
      <c r="D102" s="26" t="s">
        <v>114</v>
      </c>
      <c r="E102" s="32" t="s">
        <v>103</v>
      </c>
      <c r="F102" s="86">
        <v>6.8</v>
      </c>
      <c r="G102" s="42">
        <v>9</v>
      </c>
      <c r="H102" s="42">
        <v>15</v>
      </c>
      <c r="I102" s="55">
        <v>7552621311438</v>
      </c>
      <c r="J102" s="95">
        <v>48</v>
      </c>
      <c r="K102" s="96">
        <f t="shared" si="15"/>
        <v>326.39999999999998</v>
      </c>
      <c r="L102" s="58"/>
      <c r="M102" s="111">
        <f t="shared" si="24"/>
        <v>0</v>
      </c>
      <c r="N102" s="32"/>
      <c r="O102" s="67"/>
      <c r="P102" s="67"/>
      <c r="Q102" s="67"/>
    </row>
    <row r="103" spans="1:17" s="1" customFormat="1" ht="82.5" customHeight="1" x14ac:dyDescent="0.2">
      <c r="A103" s="18">
        <f t="shared" si="25"/>
        <v>91</v>
      </c>
      <c r="B103" s="143"/>
      <c r="C103" s="29"/>
      <c r="D103" s="26" t="s">
        <v>115</v>
      </c>
      <c r="E103" s="32" t="s">
        <v>103</v>
      </c>
      <c r="F103" s="86">
        <v>6.8</v>
      </c>
      <c r="G103" s="42">
        <v>9</v>
      </c>
      <c r="H103" s="42">
        <v>15</v>
      </c>
      <c r="I103" s="55">
        <v>7552621311421</v>
      </c>
      <c r="J103" s="95">
        <v>48</v>
      </c>
      <c r="K103" s="96">
        <f t="shared" si="15"/>
        <v>326.39999999999998</v>
      </c>
      <c r="L103" s="58"/>
      <c r="M103" s="111">
        <f t="shared" si="24"/>
        <v>0</v>
      </c>
      <c r="N103" s="32"/>
      <c r="O103" s="67"/>
      <c r="P103" s="67"/>
      <c r="Q103" s="67"/>
    </row>
    <row r="104" spans="1:17" s="1" customFormat="1" ht="82.5" customHeight="1" x14ac:dyDescent="0.2">
      <c r="A104" s="18">
        <f t="shared" si="25"/>
        <v>92</v>
      </c>
      <c r="B104" s="143"/>
      <c r="C104" s="29"/>
      <c r="D104" s="26" t="s">
        <v>116</v>
      </c>
      <c r="E104" s="32" t="s">
        <v>103</v>
      </c>
      <c r="F104" s="86">
        <v>6.8</v>
      </c>
      <c r="G104" s="42">
        <v>9</v>
      </c>
      <c r="H104" s="42">
        <v>15</v>
      </c>
      <c r="I104" s="55">
        <v>7552621311414</v>
      </c>
      <c r="J104" s="95">
        <v>48</v>
      </c>
      <c r="K104" s="96">
        <f t="shared" si="15"/>
        <v>326.39999999999998</v>
      </c>
      <c r="L104" s="58"/>
      <c r="M104" s="111">
        <f t="shared" si="24"/>
        <v>0</v>
      </c>
      <c r="N104" s="32"/>
      <c r="O104" s="67"/>
      <c r="P104" s="67"/>
      <c r="Q104" s="67"/>
    </row>
    <row r="105" spans="1:17" s="1" customFormat="1" ht="82.5" customHeight="1" x14ac:dyDescent="0.2">
      <c r="A105" s="18">
        <f t="shared" si="25"/>
        <v>93</v>
      </c>
      <c r="B105" s="143"/>
      <c r="C105" s="29"/>
      <c r="D105" s="26" t="s">
        <v>117</v>
      </c>
      <c r="E105" s="32" t="s">
        <v>103</v>
      </c>
      <c r="F105" s="86">
        <v>6.8</v>
      </c>
      <c r="G105" s="42">
        <v>9</v>
      </c>
      <c r="H105" s="42">
        <v>15</v>
      </c>
      <c r="I105" s="55">
        <v>7552621311407</v>
      </c>
      <c r="J105" s="95">
        <v>48</v>
      </c>
      <c r="K105" s="96">
        <f t="shared" si="15"/>
        <v>326.39999999999998</v>
      </c>
      <c r="L105" s="58"/>
      <c r="M105" s="111">
        <f t="shared" si="24"/>
        <v>0</v>
      </c>
      <c r="N105" s="32"/>
      <c r="O105" s="67"/>
      <c r="P105" s="67"/>
      <c r="Q105" s="67"/>
    </row>
    <row r="106" spans="1:17" s="2" customFormat="1" ht="40.15" customHeight="1" x14ac:dyDescent="0.2">
      <c r="A106" s="15" t="s">
        <v>2</v>
      </c>
      <c r="B106" s="16" t="s">
        <v>3</v>
      </c>
      <c r="C106" s="17" t="s">
        <v>4</v>
      </c>
      <c r="D106" s="17" t="s">
        <v>5</v>
      </c>
      <c r="E106" s="17" t="s">
        <v>6</v>
      </c>
      <c r="F106" s="31" t="s">
        <v>7</v>
      </c>
      <c r="G106" s="31" t="s">
        <v>8</v>
      </c>
      <c r="H106" s="31" t="s">
        <v>9</v>
      </c>
      <c r="I106" s="53" t="s">
        <v>10</v>
      </c>
      <c r="J106" s="54" t="s">
        <v>11</v>
      </c>
      <c r="K106" s="54" t="s">
        <v>12</v>
      </c>
      <c r="L106" s="54" t="s">
        <v>13</v>
      </c>
      <c r="M106" s="68" t="s">
        <v>14</v>
      </c>
      <c r="N106" s="69" t="s">
        <v>15</v>
      </c>
      <c r="O106" s="70"/>
      <c r="P106" s="70"/>
      <c r="Q106" s="70"/>
    </row>
    <row r="107" spans="1:17" s="1" customFormat="1" ht="156" customHeight="1" x14ac:dyDescent="0.2">
      <c r="A107" s="18">
        <f t="shared" ref="A107:A110" si="26">ROW()-13</f>
        <v>94</v>
      </c>
      <c r="B107" s="143" t="s">
        <v>118</v>
      </c>
      <c r="C107" s="82"/>
      <c r="D107" s="83" t="s">
        <v>119</v>
      </c>
      <c r="E107" s="32" t="s">
        <v>120</v>
      </c>
      <c r="F107" s="33">
        <v>8</v>
      </c>
      <c r="G107" s="94">
        <v>10.8</v>
      </c>
      <c r="H107" s="94">
        <v>15.8</v>
      </c>
      <c r="I107" s="55">
        <v>6971042240584</v>
      </c>
      <c r="J107" s="95">
        <v>48</v>
      </c>
      <c r="K107" s="106">
        <f t="shared" si="15"/>
        <v>384</v>
      </c>
      <c r="L107" s="58"/>
      <c r="M107" s="71">
        <f t="shared" ref="M107:M110" si="27">K107*L107</f>
        <v>0</v>
      </c>
      <c r="N107" s="32"/>
      <c r="O107" s="67"/>
      <c r="P107" s="67"/>
      <c r="Q107" s="67"/>
    </row>
    <row r="108" spans="1:17" s="1" customFormat="1" ht="156" customHeight="1" x14ac:dyDescent="0.2">
      <c r="A108" s="18">
        <f t="shared" si="26"/>
        <v>95</v>
      </c>
      <c r="B108" s="143"/>
      <c r="C108" s="82"/>
      <c r="D108" s="83" t="s">
        <v>121</v>
      </c>
      <c r="E108" s="32" t="s">
        <v>120</v>
      </c>
      <c r="F108" s="33">
        <v>8</v>
      </c>
      <c r="G108" s="94">
        <v>10.8</v>
      </c>
      <c r="H108" s="94">
        <v>15.8</v>
      </c>
      <c r="I108" s="55">
        <v>6971042240591</v>
      </c>
      <c r="J108" s="95">
        <v>48</v>
      </c>
      <c r="K108" s="106">
        <f t="shared" si="15"/>
        <v>384</v>
      </c>
      <c r="L108" s="58"/>
      <c r="M108" s="71">
        <f t="shared" si="27"/>
        <v>0</v>
      </c>
      <c r="N108" s="32"/>
      <c r="O108" s="67"/>
      <c r="P108" s="67"/>
      <c r="Q108" s="67"/>
    </row>
    <row r="109" spans="1:17" s="1" customFormat="1" ht="156" customHeight="1" x14ac:dyDescent="0.2">
      <c r="A109" s="18">
        <f t="shared" si="26"/>
        <v>96</v>
      </c>
      <c r="B109" s="143"/>
      <c r="C109" s="82"/>
      <c r="D109" s="83" t="s">
        <v>122</v>
      </c>
      <c r="E109" s="32" t="s">
        <v>120</v>
      </c>
      <c r="F109" s="33">
        <v>8</v>
      </c>
      <c r="G109" s="94">
        <v>10.8</v>
      </c>
      <c r="H109" s="94">
        <v>15.8</v>
      </c>
      <c r="I109" s="55">
        <v>6971042242205</v>
      </c>
      <c r="J109" s="95">
        <v>48</v>
      </c>
      <c r="K109" s="106">
        <f t="shared" si="15"/>
        <v>384</v>
      </c>
      <c r="L109" s="58"/>
      <c r="M109" s="71">
        <f t="shared" si="27"/>
        <v>0</v>
      </c>
      <c r="N109" s="32"/>
      <c r="O109" s="67"/>
      <c r="P109" s="67"/>
      <c r="Q109" s="67"/>
    </row>
    <row r="110" spans="1:17" s="1" customFormat="1" ht="156" customHeight="1" x14ac:dyDescent="0.2">
      <c r="A110" s="18">
        <f t="shared" si="26"/>
        <v>97</v>
      </c>
      <c r="B110" s="143"/>
      <c r="C110" s="82"/>
      <c r="D110" s="83" t="s">
        <v>123</v>
      </c>
      <c r="E110" s="32" t="s">
        <v>120</v>
      </c>
      <c r="F110" s="33">
        <v>8</v>
      </c>
      <c r="G110" s="94">
        <v>10.8</v>
      </c>
      <c r="H110" s="94">
        <v>15.8</v>
      </c>
      <c r="I110" s="55">
        <v>6971042242212</v>
      </c>
      <c r="J110" s="95">
        <v>48</v>
      </c>
      <c r="K110" s="106">
        <f t="shared" si="15"/>
        <v>384</v>
      </c>
      <c r="L110" s="58"/>
      <c r="M110" s="71">
        <f t="shared" si="27"/>
        <v>0</v>
      </c>
      <c r="N110" s="32"/>
      <c r="O110" s="67"/>
      <c r="P110" s="67"/>
      <c r="Q110" s="67"/>
    </row>
    <row r="111" spans="1:17" s="2" customFormat="1" ht="40.15" customHeight="1" x14ac:dyDescent="0.2">
      <c r="A111" s="15" t="s">
        <v>2</v>
      </c>
      <c r="B111" s="16" t="s">
        <v>3</v>
      </c>
      <c r="C111" s="17" t="s">
        <v>4</v>
      </c>
      <c r="D111" s="17" t="s">
        <v>5</v>
      </c>
      <c r="E111" s="17" t="s">
        <v>6</v>
      </c>
      <c r="F111" s="31" t="s">
        <v>7</v>
      </c>
      <c r="G111" s="31" t="s">
        <v>8</v>
      </c>
      <c r="H111" s="31" t="s">
        <v>9</v>
      </c>
      <c r="I111" s="53" t="s">
        <v>10</v>
      </c>
      <c r="J111" s="54" t="s">
        <v>11</v>
      </c>
      <c r="K111" s="54" t="s">
        <v>12</v>
      </c>
      <c r="L111" s="54" t="s">
        <v>13</v>
      </c>
      <c r="M111" s="68" t="s">
        <v>14</v>
      </c>
      <c r="N111" s="69" t="s">
        <v>15</v>
      </c>
      <c r="O111" s="70"/>
      <c r="P111" s="70"/>
      <c r="Q111" s="70"/>
    </row>
    <row r="112" spans="1:17" s="1" customFormat="1" ht="110.1" customHeight="1" x14ac:dyDescent="0.2">
      <c r="A112" s="18">
        <f t="shared" ref="A112:A115" si="28">ROW()-14</f>
        <v>98</v>
      </c>
      <c r="B112" s="143" t="s">
        <v>124</v>
      </c>
      <c r="C112" s="29"/>
      <c r="D112" s="22" t="s">
        <v>125</v>
      </c>
      <c r="E112" s="32" t="s">
        <v>126</v>
      </c>
      <c r="F112" s="86">
        <v>8.8000000000000007</v>
      </c>
      <c r="G112" s="94">
        <v>11.8</v>
      </c>
      <c r="H112" s="94">
        <v>15.8</v>
      </c>
      <c r="I112" s="107">
        <v>6971042240935</v>
      </c>
      <c r="J112" s="108">
        <v>80</v>
      </c>
      <c r="K112" s="33">
        <f t="shared" si="15"/>
        <v>704</v>
      </c>
      <c r="L112" s="58"/>
      <c r="M112" s="71">
        <f t="shared" ref="M112:M115" si="29">K112*L112</f>
        <v>0</v>
      </c>
      <c r="N112" s="32"/>
      <c r="O112" s="67"/>
      <c r="P112" s="67"/>
      <c r="Q112" s="67"/>
    </row>
    <row r="113" spans="1:17" s="1" customFormat="1" ht="110.1" customHeight="1" x14ac:dyDescent="0.2">
      <c r="A113" s="18">
        <f t="shared" si="28"/>
        <v>99</v>
      </c>
      <c r="B113" s="143"/>
      <c r="C113" s="29"/>
      <c r="D113" s="22" t="s">
        <v>127</v>
      </c>
      <c r="E113" s="32" t="s">
        <v>126</v>
      </c>
      <c r="F113" s="86">
        <v>8.8000000000000007</v>
      </c>
      <c r="G113" s="94">
        <v>11.8</v>
      </c>
      <c r="H113" s="94">
        <v>15.8</v>
      </c>
      <c r="I113" s="109">
        <v>6971042240928</v>
      </c>
      <c r="J113" s="108">
        <v>80</v>
      </c>
      <c r="K113" s="33">
        <f t="shared" si="15"/>
        <v>704</v>
      </c>
      <c r="L113" s="58"/>
      <c r="M113" s="71">
        <f t="shared" si="29"/>
        <v>0</v>
      </c>
      <c r="N113" s="32"/>
      <c r="O113" s="67"/>
      <c r="P113" s="67"/>
      <c r="Q113" s="67"/>
    </row>
    <row r="114" spans="1:17" s="1" customFormat="1" ht="110.1" customHeight="1" x14ac:dyDescent="0.2">
      <c r="A114" s="18">
        <f t="shared" si="28"/>
        <v>100</v>
      </c>
      <c r="B114" s="143"/>
      <c r="C114" s="29"/>
      <c r="D114" s="22" t="s">
        <v>128</v>
      </c>
      <c r="E114" s="32" t="s">
        <v>126</v>
      </c>
      <c r="F114" s="86">
        <v>8.8000000000000007</v>
      </c>
      <c r="G114" s="94">
        <v>11.8</v>
      </c>
      <c r="H114" s="94">
        <v>15.8</v>
      </c>
      <c r="I114" s="109">
        <v>6971042240911</v>
      </c>
      <c r="J114" s="108">
        <v>80</v>
      </c>
      <c r="K114" s="33">
        <f t="shared" si="15"/>
        <v>704</v>
      </c>
      <c r="L114" s="58"/>
      <c r="M114" s="71">
        <f t="shared" si="29"/>
        <v>0</v>
      </c>
      <c r="N114" s="32"/>
      <c r="O114" s="67"/>
      <c r="P114" s="67"/>
      <c r="Q114" s="67"/>
    </row>
    <row r="115" spans="1:17" s="1" customFormat="1" ht="110.1" customHeight="1" x14ac:dyDescent="0.2">
      <c r="A115" s="18">
        <f t="shared" si="28"/>
        <v>101</v>
      </c>
      <c r="B115" s="143"/>
      <c r="C115" s="29"/>
      <c r="D115" s="22" t="s">
        <v>129</v>
      </c>
      <c r="E115" s="32" t="s">
        <v>126</v>
      </c>
      <c r="F115" s="86">
        <v>8.8000000000000007</v>
      </c>
      <c r="G115" s="94">
        <v>11.8</v>
      </c>
      <c r="H115" s="94">
        <v>15.8</v>
      </c>
      <c r="I115" s="109">
        <v>6971042240904</v>
      </c>
      <c r="J115" s="108">
        <v>80</v>
      </c>
      <c r="K115" s="33">
        <f t="shared" si="15"/>
        <v>704</v>
      </c>
      <c r="L115" s="58"/>
      <c r="M115" s="71">
        <f t="shared" si="29"/>
        <v>0</v>
      </c>
      <c r="N115" s="32"/>
      <c r="O115" s="67"/>
      <c r="P115" s="67"/>
      <c r="Q115" s="67"/>
    </row>
    <row r="116" spans="1:17" s="2" customFormat="1" ht="40.15" customHeight="1" x14ac:dyDescent="0.2">
      <c r="A116" s="15" t="s">
        <v>2</v>
      </c>
      <c r="B116" s="16" t="s">
        <v>3</v>
      </c>
      <c r="C116" s="17" t="s">
        <v>4</v>
      </c>
      <c r="D116" s="17" t="s">
        <v>5</v>
      </c>
      <c r="E116" s="17" t="s">
        <v>6</v>
      </c>
      <c r="F116" s="31" t="s">
        <v>7</v>
      </c>
      <c r="G116" s="31" t="s">
        <v>8</v>
      </c>
      <c r="H116" s="31" t="s">
        <v>9</v>
      </c>
      <c r="I116" s="53" t="s">
        <v>10</v>
      </c>
      <c r="J116" s="54" t="s">
        <v>11</v>
      </c>
      <c r="K116" s="54" t="s">
        <v>12</v>
      </c>
      <c r="L116" s="54" t="s">
        <v>13</v>
      </c>
      <c r="M116" s="68" t="s">
        <v>14</v>
      </c>
      <c r="N116" s="69" t="s">
        <v>15</v>
      </c>
      <c r="O116" s="70"/>
      <c r="P116" s="70"/>
      <c r="Q116" s="70"/>
    </row>
    <row r="117" spans="1:17" s="1" customFormat="1" ht="155.85" customHeight="1" x14ac:dyDescent="0.2">
      <c r="A117" s="18">
        <f t="shared" ref="A117:A120" si="30">ROW()-15</f>
        <v>102</v>
      </c>
      <c r="B117" s="143" t="s">
        <v>130</v>
      </c>
      <c r="C117" s="29"/>
      <c r="D117" s="22" t="s">
        <v>131</v>
      </c>
      <c r="E117" s="32" t="s">
        <v>132</v>
      </c>
      <c r="F117" s="86">
        <v>8.8000000000000007</v>
      </c>
      <c r="G117" s="94">
        <v>11.8</v>
      </c>
      <c r="H117" s="94">
        <v>20.8</v>
      </c>
      <c r="I117" s="55">
        <v>6971042240256</v>
      </c>
      <c r="J117" s="110">
        <v>80</v>
      </c>
      <c r="K117" s="33">
        <f t="shared" si="15"/>
        <v>704</v>
      </c>
      <c r="L117" s="58"/>
      <c r="M117" s="71">
        <f t="shared" ref="M117:M120" si="31">K117*L117</f>
        <v>0</v>
      </c>
      <c r="N117" s="32"/>
      <c r="O117" s="67"/>
      <c r="P117" s="67"/>
      <c r="Q117" s="67"/>
    </row>
    <row r="118" spans="1:17" s="1" customFormat="1" ht="155.85" customHeight="1" x14ac:dyDescent="0.2">
      <c r="A118" s="18">
        <f t="shared" si="30"/>
        <v>103</v>
      </c>
      <c r="B118" s="143"/>
      <c r="C118" s="29"/>
      <c r="D118" s="22" t="s">
        <v>133</v>
      </c>
      <c r="E118" s="32" t="s">
        <v>132</v>
      </c>
      <c r="F118" s="86">
        <v>8.8000000000000007</v>
      </c>
      <c r="G118" s="94">
        <v>11.8</v>
      </c>
      <c r="H118" s="94">
        <v>20.8</v>
      </c>
      <c r="I118" s="55">
        <v>6971042240263</v>
      </c>
      <c r="J118" s="110">
        <v>80</v>
      </c>
      <c r="K118" s="33">
        <f t="shared" si="15"/>
        <v>704</v>
      </c>
      <c r="L118" s="58"/>
      <c r="M118" s="71">
        <f t="shared" si="31"/>
        <v>0</v>
      </c>
      <c r="N118" s="32"/>
      <c r="O118" s="67"/>
      <c r="P118" s="67"/>
      <c r="Q118" s="67"/>
    </row>
    <row r="119" spans="1:17" s="1" customFormat="1" ht="155.85" customHeight="1" x14ac:dyDescent="0.2">
      <c r="A119" s="18">
        <f t="shared" si="30"/>
        <v>104</v>
      </c>
      <c r="B119" s="143"/>
      <c r="C119" s="29"/>
      <c r="D119" s="22" t="s">
        <v>134</v>
      </c>
      <c r="E119" s="32" t="s">
        <v>132</v>
      </c>
      <c r="F119" s="86">
        <v>8.8000000000000007</v>
      </c>
      <c r="G119" s="94">
        <v>11.8</v>
      </c>
      <c r="H119" s="94">
        <v>20.8</v>
      </c>
      <c r="I119" s="55">
        <v>6971042240270</v>
      </c>
      <c r="J119" s="110">
        <v>80</v>
      </c>
      <c r="K119" s="33">
        <f t="shared" si="15"/>
        <v>704</v>
      </c>
      <c r="L119" s="58"/>
      <c r="M119" s="71">
        <f t="shared" si="31"/>
        <v>0</v>
      </c>
      <c r="N119" s="32"/>
      <c r="O119" s="67"/>
      <c r="P119" s="67"/>
      <c r="Q119" s="67"/>
    </row>
    <row r="120" spans="1:17" s="1" customFormat="1" ht="155.85" customHeight="1" x14ac:dyDescent="0.2">
      <c r="A120" s="18">
        <f t="shared" si="30"/>
        <v>105</v>
      </c>
      <c r="B120" s="143"/>
      <c r="C120" s="29"/>
      <c r="D120" s="22" t="s">
        <v>135</v>
      </c>
      <c r="E120" s="32" t="s">
        <v>132</v>
      </c>
      <c r="F120" s="86">
        <v>8.8000000000000007</v>
      </c>
      <c r="G120" s="94">
        <v>11.8</v>
      </c>
      <c r="H120" s="94">
        <v>20.8</v>
      </c>
      <c r="I120" s="55">
        <v>6971042240287</v>
      </c>
      <c r="J120" s="110">
        <v>80</v>
      </c>
      <c r="K120" s="33">
        <f t="shared" si="15"/>
        <v>704</v>
      </c>
      <c r="L120" s="58"/>
      <c r="M120" s="71">
        <f t="shared" si="31"/>
        <v>0</v>
      </c>
      <c r="N120" s="32"/>
      <c r="O120" s="67"/>
      <c r="P120" s="67"/>
      <c r="Q120" s="67"/>
    </row>
    <row r="121" spans="1:17" s="2" customFormat="1" ht="40.15" customHeight="1" x14ac:dyDescent="0.2">
      <c r="A121" s="15" t="s">
        <v>2</v>
      </c>
      <c r="B121" s="16" t="s">
        <v>3</v>
      </c>
      <c r="C121" s="17" t="s">
        <v>4</v>
      </c>
      <c r="D121" s="17" t="s">
        <v>5</v>
      </c>
      <c r="E121" s="17" t="s">
        <v>6</v>
      </c>
      <c r="F121" s="31" t="s">
        <v>7</v>
      </c>
      <c r="G121" s="31" t="s">
        <v>8</v>
      </c>
      <c r="H121" s="31" t="s">
        <v>9</v>
      </c>
      <c r="I121" s="53" t="s">
        <v>10</v>
      </c>
      <c r="J121" s="54" t="s">
        <v>11</v>
      </c>
      <c r="K121" s="54" t="s">
        <v>12</v>
      </c>
      <c r="L121" s="54" t="s">
        <v>13</v>
      </c>
      <c r="M121" s="68" t="s">
        <v>14</v>
      </c>
      <c r="N121" s="69" t="s">
        <v>15</v>
      </c>
      <c r="O121" s="70"/>
      <c r="P121" s="70"/>
      <c r="Q121" s="70"/>
    </row>
    <row r="122" spans="1:17" s="1" customFormat="1" ht="160.5" customHeight="1" x14ac:dyDescent="0.2">
      <c r="A122" s="18">
        <f t="shared" ref="A122:A127" si="32">ROW()-16</f>
        <v>106</v>
      </c>
      <c r="B122" s="150" t="s">
        <v>136</v>
      </c>
      <c r="C122" s="29"/>
      <c r="D122" s="79" t="s">
        <v>137</v>
      </c>
      <c r="E122" s="32" t="s">
        <v>138</v>
      </c>
      <c r="F122" s="33">
        <v>20</v>
      </c>
      <c r="G122" s="42">
        <v>26</v>
      </c>
      <c r="H122" s="94">
        <v>39.9</v>
      </c>
      <c r="I122" s="55"/>
      <c r="J122" s="95">
        <v>24</v>
      </c>
      <c r="K122" s="33">
        <f t="shared" ref="K122:K127" si="33">J122*F122</f>
        <v>480</v>
      </c>
      <c r="L122" s="58"/>
      <c r="M122" s="71">
        <f t="shared" ref="M122:M127" si="34">K122*L122</f>
        <v>0</v>
      </c>
      <c r="N122" s="32"/>
      <c r="O122" s="67"/>
      <c r="P122" s="67"/>
      <c r="Q122" s="67"/>
    </row>
    <row r="123" spans="1:17" s="1" customFormat="1" ht="160.5" customHeight="1" x14ac:dyDescent="0.2">
      <c r="A123" s="18">
        <f t="shared" si="32"/>
        <v>107</v>
      </c>
      <c r="B123" s="153"/>
      <c r="C123" s="29"/>
      <c r="D123" s="79" t="s">
        <v>139</v>
      </c>
      <c r="E123" s="32" t="s">
        <v>138</v>
      </c>
      <c r="F123" s="33">
        <v>20</v>
      </c>
      <c r="G123" s="42">
        <v>26</v>
      </c>
      <c r="H123" s="94">
        <v>39.9</v>
      </c>
      <c r="I123" s="55"/>
      <c r="J123" s="95">
        <v>24</v>
      </c>
      <c r="K123" s="33">
        <f t="shared" si="33"/>
        <v>480</v>
      </c>
      <c r="L123" s="58"/>
      <c r="M123" s="71">
        <f t="shared" si="34"/>
        <v>0</v>
      </c>
      <c r="N123" s="32"/>
      <c r="O123" s="67"/>
      <c r="P123" s="67"/>
      <c r="Q123" s="67"/>
    </row>
    <row r="124" spans="1:17" s="1" customFormat="1" ht="160.5" customHeight="1" x14ac:dyDescent="0.2">
      <c r="A124" s="18">
        <f t="shared" si="32"/>
        <v>108</v>
      </c>
      <c r="B124" s="153"/>
      <c r="C124" s="29"/>
      <c r="D124" s="79" t="s">
        <v>140</v>
      </c>
      <c r="E124" s="32" t="s">
        <v>138</v>
      </c>
      <c r="F124" s="33">
        <v>20</v>
      </c>
      <c r="G124" s="42">
        <v>26</v>
      </c>
      <c r="H124" s="94">
        <v>39.9</v>
      </c>
      <c r="I124" s="55"/>
      <c r="J124" s="95">
        <v>24</v>
      </c>
      <c r="K124" s="33">
        <f t="shared" si="33"/>
        <v>480</v>
      </c>
      <c r="L124" s="58"/>
      <c r="M124" s="71">
        <f t="shared" si="34"/>
        <v>0</v>
      </c>
      <c r="N124" s="32"/>
      <c r="O124" s="67"/>
      <c r="P124" s="67"/>
      <c r="Q124" s="67"/>
    </row>
    <row r="125" spans="1:17" s="1" customFormat="1" ht="160.5" customHeight="1" x14ac:dyDescent="0.2">
      <c r="A125" s="18">
        <f t="shared" si="32"/>
        <v>109</v>
      </c>
      <c r="B125" s="153"/>
      <c r="C125" s="29"/>
      <c r="D125" s="79" t="s">
        <v>141</v>
      </c>
      <c r="E125" s="32" t="s">
        <v>138</v>
      </c>
      <c r="F125" s="33">
        <v>20</v>
      </c>
      <c r="G125" s="42">
        <v>26</v>
      </c>
      <c r="H125" s="94">
        <v>39.9</v>
      </c>
      <c r="I125" s="55"/>
      <c r="J125" s="95">
        <v>24</v>
      </c>
      <c r="K125" s="33">
        <f t="shared" si="33"/>
        <v>480</v>
      </c>
      <c r="L125" s="58"/>
      <c r="M125" s="71">
        <f t="shared" si="34"/>
        <v>0</v>
      </c>
      <c r="N125" s="32"/>
      <c r="O125" s="67"/>
      <c r="P125" s="67"/>
      <c r="Q125" s="67"/>
    </row>
    <row r="126" spans="1:17" s="1" customFormat="1" ht="160.5" customHeight="1" x14ac:dyDescent="0.2">
      <c r="A126" s="18">
        <f t="shared" si="32"/>
        <v>110</v>
      </c>
      <c r="B126" s="153"/>
      <c r="C126" s="29"/>
      <c r="D126" s="79" t="s">
        <v>142</v>
      </c>
      <c r="E126" s="32" t="s">
        <v>138</v>
      </c>
      <c r="F126" s="33">
        <v>20</v>
      </c>
      <c r="G126" s="42">
        <v>26</v>
      </c>
      <c r="H126" s="94">
        <v>39.9</v>
      </c>
      <c r="I126" s="55"/>
      <c r="J126" s="95">
        <v>24</v>
      </c>
      <c r="K126" s="33">
        <f t="shared" si="33"/>
        <v>480</v>
      </c>
      <c r="L126" s="58"/>
      <c r="M126" s="71">
        <f t="shared" si="34"/>
        <v>0</v>
      </c>
      <c r="N126" s="32"/>
      <c r="O126" s="67"/>
      <c r="P126" s="67"/>
      <c r="Q126" s="67"/>
    </row>
    <row r="127" spans="1:17" s="1" customFormat="1" ht="160.5" customHeight="1" x14ac:dyDescent="0.2">
      <c r="A127" s="18">
        <f t="shared" si="32"/>
        <v>111</v>
      </c>
      <c r="B127" s="154"/>
      <c r="C127" s="29"/>
      <c r="D127" s="79" t="s">
        <v>143</v>
      </c>
      <c r="E127" s="32" t="s">
        <v>138</v>
      </c>
      <c r="F127" s="33">
        <v>20</v>
      </c>
      <c r="G127" s="42">
        <v>26</v>
      </c>
      <c r="H127" s="94">
        <v>39.9</v>
      </c>
      <c r="I127" s="55"/>
      <c r="J127" s="95">
        <v>24</v>
      </c>
      <c r="K127" s="33">
        <f t="shared" si="33"/>
        <v>480</v>
      </c>
      <c r="L127" s="58"/>
      <c r="M127" s="71">
        <f t="shared" si="34"/>
        <v>0</v>
      </c>
      <c r="N127" s="32"/>
      <c r="O127" s="67"/>
      <c r="P127" s="67"/>
      <c r="Q127" s="67"/>
    </row>
    <row r="128" spans="1:17" s="2" customFormat="1" ht="40.15" customHeight="1" x14ac:dyDescent="0.2">
      <c r="A128" s="15" t="s">
        <v>2</v>
      </c>
      <c r="B128" s="16" t="s">
        <v>3</v>
      </c>
      <c r="C128" s="17" t="s">
        <v>4</v>
      </c>
      <c r="D128" s="17" t="s">
        <v>5</v>
      </c>
      <c r="E128" s="17" t="s">
        <v>6</v>
      </c>
      <c r="F128" s="31" t="s">
        <v>7</v>
      </c>
      <c r="G128" s="31" t="s">
        <v>8</v>
      </c>
      <c r="H128" s="31" t="s">
        <v>9</v>
      </c>
      <c r="I128" s="53" t="s">
        <v>10</v>
      </c>
      <c r="J128" s="54" t="s">
        <v>11</v>
      </c>
      <c r="K128" s="54" t="s">
        <v>12</v>
      </c>
      <c r="L128" s="54" t="s">
        <v>13</v>
      </c>
      <c r="M128" s="68" t="s">
        <v>14</v>
      </c>
      <c r="N128" s="69" t="s">
        <v>15</v>
      </c>
      <c r="O128" s="70"/>
      <c r="P128" s="70"/>
      <c r="Q128" s="70"/>
    </row>
    <row r="129" spans="1:17" s="1" customFormat="1" ht="154.5" customHeight="1" x14ac:dyDescent="0.2">
      <c r="A129" s="18">
        <f t="shared" ref="A129:A134" si="35">ROW()-17</f>
        <v>112</v>
      </c>
      <c r="B129" s="150" t="s">
        <v>144</v>
      </c>
      <c r="C129" s="29"/>
      <c r="D129" s="79" t="s">
        <v>145</v>
      </c>
      <c r="E129" s="32" t="s">
        <v>146</v>
      </c>
      <c r="F129" s="33">
        <v>8</v>
      </c>
      <c r="G129" s="94">
        <v>10.8</v>
      </c>
      <c r="H129" s="94">
        <v>15.8</v>
      </c>
      <c r="I129" s="55">
        <v>6971042240256</v>
      </c>
      <c r="J129" s="115">
        <v>48</v>
      </c>
      <c r="K129" s="33">
        <f t="shared" ref="K129:K134" si="36">J129*F129</f>
        <v>384</v>
      </c>
      <c r="L129" s="58"/>
      <c r="M129" s="71">
        <f t="shared" ref="M129:M134" si="37">K129*L129</f>
        <v>0</v>
      </c>
      <c r="N129" s="32"/>
      <c r="O129" s="67"/>
      <c r="P129" s="67"/>
      <c r="Q129" s="67"/>
    </row>
    <row r="130" spans="1:17" s="1" customFormat="1" ht="154.5" customHeight="1" x14ac:dyDescent="0.2">
      <c r="A130" s="18">
        <f t="shared" si="35"/>
        <v>113</v>
      </c>
      <c r="B130" s="151"/>
      <c r="C130" s="29"/>
      <c r="D130" s="79" t="s">
        <v>147</v>
      </c>
      <c r="E130" s="32" t="s">
        <v>146</v>
      </c>
      <c r="F130" s="33">
        <v>8</v>
      </c>
      <c r="G130" s="94">
        <v>10.8</v>
      </c>
      <c r="H130" s="94">
        <v>15.8</v>
      </c>
      <c r="I130" s="55">
        <v>6971042240256</v>
      </c>
      <c r="J130" s="115">
        <v>48</v>
      </c>
      <c r="K130" s="33">
        <f t="shared" si="36"/>
        <v>384</v>
      </c>
      <c r="L130" s="58"/>
      <c r="M130" s="71">
        <f t="shared" si="37"/>
        <v>0</v>
      </c>
      <c r="N130" s="32"/>
      <c r="O130" s="67"/>
      <c r="P130" s="67"/>
      <c r="Q130" s="67"/>
    </row>
    <row r="131" spans="1:17" s="1" customFormat="1" ht="154.5" customHeight="1" x14ac:dyDescent="0.2">
      <c r="A131" s="18">
        <f t="shared" si="35"/>
        <v>114</v>
      </c>
      <c r="B131" s="151"/>
      <c r="C131" s="29"/>
      <c r="D131" s="79" t="s">
        <v>148</v>
      </c>
      <c r="E131" s="32" t="s">
        <v>146</v>
      </c>
      <c r="F131" s="33">
        <v>8</v>
      </c>
      <c r="G131" s="94">
        <v>10.8</v>
      </c>
      <c r="H131" s="94">
        <v>15.8</v>
      </c>
      <c r="I131" s="55">
        <v>6971042240256</v>
      </c>
      <c r="J131" s="115">
        <v>48</v>
      </c>
      <c r="K131" s="33">
        <f t="shared" si="36"/>
        <v>384</v>
      </c>
      <c r="L131" s="58"/>
      <c r="M131" s="71">
        <f t="shared" si="37"/>
        <v>0</v>
      </c>
      <c r="N131" s="32"/>
      <c r="O131" s="67"/>
      <c r="P131" s="67"/>
      <c r="Q131" s="67"/>
    </row>
    <row r="132" spans="1:17" s="1" customFormat="1" ht="154.5" customHeight="1" x14ac:dyDescent="0.2">
      <c r="A132" s="18">
        <f t="shared" si="35"/>
        <v>115</v>
      </c>
      <c r="B132" s="151"/>
      <c r="C132" s="29"/>
      <c r="D132" s="79" t="s">
        <v>149</v>
      </c>
      <c r="E132" s="32" t="s">
        <v>146</v>
      </c>
      <c r="F132" s="33">
        <v>8</v>
      </c>
      <c r="G132" s="94">
        <v>10.8</v>
      </c>
      <c r="H132" s="94">
        <v>15.8</v>
      </c>
      <c r="I132" s="55">
        <v>6971042240256</v>
      </c>
      <c r="J132" s="115">
        <v>48</v>
      </c>
      <c r="K132" s="33">
        <f t="shared" si="36"/>
        <v>384</v>
      </c>
      <c r="L132" s="58"/>
      <c r="M132" s="71">
        <f t="shared" si="37"/>
        <v>0</v>
      </c>
      <c r="N132" s="32"/>
      <c r="O132" s="67"/>
      <c r="P132" s="67"/>
      <c r="Q132" s="67"/>
    </row>
    <row r="133" spans="1:17" s="1" customFormat="1" ht="154.5" customHeight="1" x14ac:dyDescent="0.2">
      <c r="A133" s="18">
        <f t="shared" si="35"/>
        <v>116</v>
      </c>
      <c r="B133" s="151"/>
      <c r="C133" s="29"/>
      <c r="D133" s="79" t="s">
        <v>150</v>
      </c>
      <c r="E133" s="32" t="s">
        <v>146</v>
      </c>
      <c r="F133" s="33">
        <v>8</v>
      </c>
      <c r="G133" s="94">
        <v>10.8</v>
      </c>
      <c r="H133" s="94">
        <v>15.8</v>
      </c>
      <c r="I133" s="55">
        <v>6971042240256</v>
      </c>
      <c r="J133" s="115">
        <v>48</v>
      </c>
      <c r="K133" s="33">
        <f t="shared" si="36"/>
        <v>384</v>
      </c>
      <c r="L133" s="58"/>
      <c r="M133" s="71">
        <f t="shared" si="37"/>
        <v>0</v>
      </c>
      <c r="N133" s="32"/>
      <c r="O133" s="67"/>
      <c r="P133" s="67"/>
      <c r="Q133" s="67"/>
    </row>
    <row r="134" spans="1:17" s="1" customFormat="1" ht="154.5" customHeight="1" x14ac:dyDescent="0.2">
      <c r="A134" s="18">
        <f t="shared" si="35"/>
        <v>117</v>
      </c>
      <c r="B134" s="152"/>
      <c r="C134" s="29"/>
      <c r="D134" s="79" t="s">
        <v>151</v>
      </c>
      <c r="E134" s="32" t="s">
        <v>146</v>
      </c>
      <c r="F134" s="33">
        <v>8</v>
      </c>
      <c r="G134" s="94">
        <v>10.8</v>
      </c>
      <c r="H134" s="94">
        <v>15.8</v>
      </c>
      <c r="I134" s="55">
        <v>6971042240256</v>
      </c>
      <c r="J134" s="115">
        <v>48</v>
      </c>
      <c r="K134" s="33">
        <f t="shared" si="36"/>
        <v>384</v>
      </c>
      <c r="L134" s="58"/>
      <c r="M134" s="71">
        <f t="shared" si="37"/>
        <v>0</v>
      </c>
      <c r="N134" s="32"/>
      <c r="O134" s="67"/>
      <c r="P134" s="67"/>
      <c r="Q134" s="67"/>
    </row>
    <row r="135" spans="1:17" ht="47.25" customHeight="1" x14ac:dyDescent="0.2">
      <c r="A135" s="123" t="s">
        <v>152</v>
      </c>
      <c r="B135" s="124"/>
      <c r="C135" s="124"/>
      <c r="D135" s="124"/>
      <c r="E135" s="124"/>
      <c r="F135" s="124"/>
      <c r="G135" s="125"/>
      <c r="H135" s="125"/>
      <c r="I135" s="126"/>
      <c r="J135" s="124"/>
      <c r="K135" s="124"/>
      <c r="L135" s="116">
        <f>SUM(L7:L134)</f>
        <v>0</v>
      </c>
      <c r="M135" s="117">
        <f>SUM(M7:M134)</f>
        <v>0</v>
      </c>
      <c r="N135" s="176"/>
    </row>
    <row r="136" spans="1:17" ht="65.099999999999994" customHeight="1" x14ac:dyDescent="0.2">
      <c r="A136" s="127" t="s">
        <v>153</v>
      </c>
      <c r="B136" s="127"/>
      <c r="C136" s="127"/>
      <c r="D136" s="127"/>
      <c r="E136" s="127"/>
      <c r="F136" s="127"/>
      <c r="G136" s="128"/>
      <c r="H136" s="128"/>
      <c r="I136" s="129"/>
      <c r="J136" s="127"/>
      <c r="K136" s="127"/>
      <c r="L136" s="127"/>
      <c r="M136" s="127"/>
      <c r="N136" s="176"/>
    </row>
    <row r="137" spans="1:17" s="4" customFormat="1" ht="86.1" customHeight="1" x14ac:dyDescent="0.2">
      <c r="A137" s="130" t="s">
        <v>154</v>
      </c>
      <c r="B137" s="131"/>
      <c r="C137" s="131"/>
      <c r="D137" s="132"/>
      <c r="E137" s="133"/>
      <c r="F137" s="133"/>
      <c r="G137" s="134"/>
      <c r="H137" s="134"/>
      <c r="I137" s="135"/>
      <c r="J137" s="133"/>
      <c r="K137" s="133"/>
      <c r="L137" s="133"/>
      <c r="M137" s="133"/>
      <c r="N137" s="176"/>
      <c r="O137" s="118"/>
      <c r="P137" s="118"/>
      <c r="Q137" s="118"/>
    </row>
    <row r="138" spans="1:17" s="4" customFormat="1" ht="86.1" customHeight="1" x14ac:dyDescent="0.2">
      <c r="A138" s="136" t="s">
        <v>155</v>
      </c>
      <c r="B138" s="137"/>
      <c r="C138" s="137"/>
      <c r="D138" s="138"/>
      <c r="E138" s="133"/>
      <c r="F138" s="133"/>
      <c r="G138" s="134"/>
      <c r="H138" s="134"/>
      <c r="I138" s="135"/>
      <c r="J138" s="133"/>
      <c r="K138" s="133"/>
      <c r="L138" s="133"/>
      <c r="M138" s="133"/>
      <c r="N138" s="176"/>
      <c r="O138" s="118"/>
      <c r="P138" s="118"/>
      <c r="Q138" s="118"/>
    </row>
    <row r="139" spans="1:17" s="4" customFormat="1" ht="86.1" customHeight="1" x14ac:dyDescent="0.2">
      <c r="A139" s="139" t="s">
        <v>156</v>
      </c>
      <c r="B139" s="139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76"/>
      <c r="O139" s="118"/>
      <c r="P139" s="118"/>
      <c r="Q139" s="118"/>
    </row>
  </sheetData>
  <mergeCells count="79">
    <mergeCell ref="N135:N139"/>
    <mergeCell ref="D59:D60"/>
    <mergeCell ref="D61:D62"/>
    <mergeCell ref="D63:D64"/>
    <mergeCell ref="N48:N49"/>
    <mergeCell ref="N57:N58"/>
    <mergeCell ref="D48:D49"/>
    <mergeCell ref="D50:D51"/>
    <mergeCell ref="D52:D53"/>
    <mergeCell ref="D54:D55"/>
    <mergeCell ref="D57:D58"/>
    <mergeCell ref="C63:C64"/>
    <mergeCell ref="D7:D8"/>
    <mergeCell ref="D10:D11"/>
    <mergeCell ref="D16:D17"/>
    <mergeCell ref="D18:D19"/>
    <mergeCell ref="D22:D23"/>
    <mergeCell ref="D24:D25"/>
    <mergeCell ref="D26:D27"/>
    <mergeCell ref="D28:D29"/>
    <mergeCell ref="D31:D32"/>
    <mergeCell ref="D33:D34"/>
    <mergeCell ref="D35:D36"/>
    <mergeCell ref="D37:D38"/>
    <mergeCell ref="D39:D40"/>
    <mergeCell ref="D41:D42"/>
    <mergeCell ref="D45:D46"/>
    <mergeCell ref="C52:C53"/>
    <mergeCell ref="C54:C55"/>
    <mergeCell ref="C57:C58"/>
    <mergeCell ref="C59:C60"/>
    <mergeCell ref="C61:C62"/>
    <mergeCell ref="C39:C40"/>
    <mergeCell ref="C41:C42"/>
    <mergeCell ref="C45:C46"/>
    <mergeCell ref="C48:C49"/>
    <mergeCell ref="C50:C51"/>
    <mergeCell ref="C28:C29"/>
    <mergeCell ref="C31:C32"/>
    <mergeCell ref="C33:C34"/>
    <mergeCell ref="C35:C36"/>
    <mergeCell ref="C37:C38"/>
    <mergeCell ref="C16:C17"/>
    <mergeCell ref="C18:C19"/>
    <mergeCell ref="C22:C23"/>
    <mergeCell ref="C24:C25"/>
    <mergeCell ref="C26:C27"/>
    <mergeCell ref="A138:D138"/>
    <mergeCell ref="E138:M138"/>
    <mergeCell ref="A139:B139"/>
    <mergeCell ref="C139:M139"/>
    <mergeCell ref="B4:B5"/>
    <mergeCell ref="B7:B14"/>
    <mergeCell ref="B15:B20"/>
    <mergeCell ref="B22:B25"/>
    <mergeCell ref="B26:B29"/>
    <mergeCell ref="B31:B40"/>
    <mergeCell ref="B41:B46"/>
    <mergeCell ref="B48:B55"/>
    <mergeCell ref="B57:B64"/>
    <mergeCell ref="B65:B70"/>
    <mergeCell ref="B72:B76"/>
    <mergeCell ref="B78:B85"/>
    <mergeCell ref="A1:C1"/>
    <mergeCell ref="A2:N2"/>
    <mergeCell ref="A135:K135"/>
    <mergeCell ref="A136:M136"/>
    <mergeCell ref="A137:D137"/>
    <mergeCell ref="E137:M137"/>
    <mergeCell ref="B87:B91"/>
    <mergeCell ref="B93:B101"/>
    <mergeCell ref="B102:B105"/>
    <mergeCell ref="B107:B110"/>
    <mergeCell ref="B112:B115"/>
    <mergeCell ref="B117:B120"/>
    <mergeCell ref="B122:B127"/>
    <mergeCell ref="B129:B134"/>
    <mergeCell ref="C7:C8"/>
    <mergeCell ref="C10:C11"/>
  </mergeCells>
  <phoneticPr fontId="32" type="noConversion"/>
  <printOptions horizontalCentered="1"/>
  <pageMargins left="0.35416666666666702" right="0.43263888888888902" top="0.35416666666666702" bottom="0" header="0.31388888888888899" footer="0.235416666666667"/>
  <pageSetup paperSize="9" scale="24" fitToHeight="4" orientation="portrait" r:id="rId1"/>
  <headerFooter alignWithMargins="0">
    <oddHeader>&amp;L&amp;"Malgun Gothic Semilight,常规"&amp;10LOVE YOU 3,000.爱你3000次。By TEB!&amp;R&amp;"微软雅黑,常规"No.&amp;P</oddHeader>
  </headerFooter>
  <rowBreaks count="1" manualBreakCount="1">
    <brk id="7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经销未税报价单</vt:lpstr>
      <vt:lpstr>经销未税报价单!Print_Area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hansx</dc:creator>
  <cp:lastModifiedBy>Administrator</cp:lastModifiedBy>
  <cp:lastPrinted>2021-12-30T18:22:46Z</cp:lastPrinted>
  <dcterms:created xsi:type="dcterms:W3CDTF">2021-12-29T13:23:18Z</dcterms:created>
  <dcterms:modified xsi:type="dcterms:W3CDTF">2022-10-21T15:27:12Z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0EB4E8F174899C627EB8526309741AF3</vt:lpwstr>
  </property>
  <property fmtid="{D5CDD505-2E9C-101B-9397-08002B2CF9AE}" pid="3" name="KSOProductBuildVer">
    <vt:lpwstr>2052-11.30.2</vt:lpwstr>
  </property>
</Properties>
</file>